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pivotTables/pivotTable2.xml" ContentType="application/vnd.openxmlformats-officedocument.spreadsheetml.pivot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mc:AlternateContent xmlns:mc="http://schemas.openxmlformats.org/markup-compatibility/2006">
    <mc:Choice Requires="x15">
      <x15ac:absPath xmlns:x15ac="http://schemas.microsoft.com/office/spreadsheetml/2010/11/ac" url="C:\Users\segretario2017\Desktop\piano\"/>
    </mc:Choice>
  </mc:AlternateContent>
  <workbookProtection workbookPassword="B9B0" lockStructure="1"/>
  <bookViews>
    <workbookView xWindow="0" yWindow="0" windowWidth="23016" windowHeight="8748" firstSheet="6" activeTab="6"/>
  </bookViews>
  <sheets>
    <sheet name="Indice Schede" sheetId="1" r:id="rId1"/>
    <sheet name="Prospetto Finale" sheetId="2" r:id="rId2"/>
    <sheet name="Misure riduzione del rischio" sheetId="59" r:id="rId3"/>
    <sheet name="1" sheetId="3" r:id="rId4"/>
    <sheet name="2" sheetId="4" r:id="rId5"/>
    <sheet name="3" sheetId="5" r:id="rId6"/>
    <sheet name="4" sheetId="6" r:id="rId7"/>
    <sheet name="5" sheetId="7" r:id="rId8"/>
    <sheet name="6" sheetId="8" r:id="rId9"/>
    <sheet name="7" sheetId="9" r:id="rId10"/>
    <sheet name="8" sheetId="10" r:id="rId11"/>
    <sheet name="9" sheetId="11" r:id="rId12"/>
    <sheet name="10" sheetId="12" r:id="rId13"/>
    <sheet name="11" sheetId="13" r:id="rId14"/>
    <sheet name="12" sheetId="14" r:id="rId15"/>
    <sheet name="13" sheetId="15" r:id="rId16"/>
    <sheet name="14" sheetId="16" r:id="rId17"/>
    <sheet name="15" sheetId="17" r:id="rId18"/>
    <sheet name="16" sheetId="18" r:id="rId19"/>
    <sheet name="17" sheetId="19" r:id="rId20"/>
    <sheet name="18" sheetId="20" r:id="rId21"/>
    <sheet name="19" sheetId="21" r:id="rId22"/>
    <sheet name="20" sheetId="22" r:id="rId23"/>
    <sheet name="21" sheetId="24" r:id="rId24"/>
    <sheet name="22" sheetId="25" r:id="rId25"/>
    <sheet name="23" sheetId="26" r:id="rId26"/>
    <sheet name="24" sheetId="27" r:id="rId27"/>
    <sheet name="25" sheetId="28" r:id="rId28"/>
    <sheet name="26" sheetId="29" r:id="rId29"/>
    <sheet name="27" sheetId="30" r:id="rId30"/>
    <sheet name="28" sheetId="31" r:id="rId31"/>
    <sheet name="29" sheetId="32" r:id="rId32"/>
    <sheet name="30" sheetId="34" r:id="rId33"/>
    <sheet name="31" sheetId="35" r:id="rId34"/>
    <sheet name="32" sheetId="36" r:id="rId35"/>
    <sheet name="33" sheetId="37" r:id="rId36"/>
    <sheet name="34" sheetId="38" r:id="rId37"/>
    <sheet name="35" sheetId="39" r:id="rId38"/>
    <sheet name="36" sheetId="40" r:id="rId39"/>
    <sheet name="37" sheetId="41" r:id="rId40"/>
    <sheet name="38" sheetId="42" r:id="rId41"/>
    <sheet name="39" sheetId="43" r:id="rId42"/>
    <sheet name="40" sheetId="44" r:id="rId43"/>
    <sheet name="41" sheetId="45" r:id="rId44"/>
    <sheet name="42" sheetId="46" r:id="rId45"/>
    <sheet name="43" sheetId="47" r:id="rId46"/>
    <sheet name="44" sheetId="48" r:id="rId47"/>
    <sheet name="45" sheetId="49" r:id="rId48"/>
    <sheet name="46" sheetId="50" r:id="rId49"/>
    <sheet name="47" sheetId="51" r:id="rId50"/>
    <sheet name="48" sheetId="52" r:id="rId51"/>
    <sheet name="49" sheetId="54" r:id="rId52"/>
    <sheet name="50" sheetId="55" r:id="rId53"/>
    <sheet name="51" sheetId="56" r:id="rId54"/>
    <sheet name="52" sheetId="57" r:id="rId55"/>
    <sheet name="53" sheetId="58" r:id="rId56"/>
  </sheets>
  <definedNames>
    <definedName name="_xlcn.WorksheetConnection_IndiceSchedeF11F58" hidden="1">'Indice Schede'!$G$12:$G$59</definedName>
    <definedName name="_xlcn.WorksheetConnection_IndiceSchedeN10R63" hidden="1">'Indice Schede'!$O$11:$S$64</definedName>
    <definedName name="_xlcn.WorksheetConnection_RISCHIO2.xlsxIndiceSchedeF10F58" hidden="1">'Indice Schede'!$G$11:$G$59</definedName>
    <definedName name="_xlnm.Print_Area" localSheetId="12">'10'!$A$1:$B$48</definedName>
    <definedName name="_xlnm.Print_Area" localSheetId="13">'11'!$A$1:$B$48</definedName>
    <definedName name="_xlnm.Print_Area" localSheetId="14">'12'!$A$1:$B$48</definedName>
    <definedName name="_xlnm.Print_Area" localSheetId="15">'13'!$A$1:$B$48</definedName>
    <definedName name="_xlnm.Print_Area" localSheetId="16">'14'!$A$1:$B$48</definedName>
    <definedName name="_xlnm.Print_Area" localSheetId="17">'15'!$A$1:$B$48</definedName>
    <definedName name="_xlnm.Print_Area" localSheetId="18">'16'!$A$1:$B$48</definedName>
    <definedName name="_xlnm.Print_Area" localSheetId="19">'17'!$A$1:$B$48</definedName>
    <definedName name="_xlnm.Print_Area" localSheetId="20">'18'!$A$1:$B$48</definedName>
    <definedName name="_xlnm.Print_Area" localSheetId="21">'19'!$A$1:$B$48</definedName>
    <definedName name="_xlnm.Print_Area" localSheetId="22">'20'!$A$1:$B$48</definedName>
    <definedName name="_xlnm.Print_Area" localSheetId="23">'21'!$A$1:$B$48</definedName>
    <definedName name="_xlnm.Print_Area" localSheetId="24">'22'!$A$1:$B$48</definedName>
    <definedName name="_xlnm.Print_Area" localSheetId="25">'23'!$A$1:$B$48</definedName>
    <definedName name="_xlnm.Print_Area" localSheetId="26">'24'!$A$1:$B$48</definedName>
    <definedName name="_xlnm.Print_Area" localSheetId="27">'25'!$A$1:$B$48</definedName>
    <definedName name="_xlnm.Print_Area" localSheetId="28">'26'!$A$1:$B$48</definedName>
    <definedName name="_xlnm.Print_Area" localSheetId="29">'27'!$A$1:$B$48</definedName>
    <definedName name="_xlnm.Print_Area" localSheetId="30">'28'!$A$1:$B$48</definedName>
    <definedName name="_xlnm.Print_Area" localSheetId="31">'29'!$A$1:$B$48</definedName>
    <definedName name="_xlnm.Print_Area" localSheetId="32">'30'!$A$1:$B$48</definedName>
    <definedName name="_xlnm.Print_Area" localSheetId="33">'31'!$A$1:$B$48</definedName>
    <definedName name="_xlnm.Print_Area" localSheetId="34">'32'!$A$1:$B$48</definedName>
    <definedName name="_xlnm.Print_Area" localSheetId="35">'33'!$A$1:$B$48</definedName>
    <definedName name="_xlnm.Print_Area" localSheetId="36">'34'!$A$1:$B$48</definedName>
    <definedName name="_xlnm.Print_Area" localSheetId="37">'35'!$A$1:$B$48</definedName>
    <definedName name="_xlnm.Print_Area" localSheetId="38">'36'!$A$1:$B$48</definedName>
    <definedName name="_xlnm.Print_Area" localSheetId="39">'37'!$A$1:$B$48</definedName>
    <definedName name="_xlnm.Print_Area" localSheetId="40">'38'!$A$1:$B$48</definedName>
    <definedName name="_xlnm.Print_Area" localSheetId="41">'39'!$A$1:$B$48</definedName>
    <definedName name="_xlnm.Print_Area" localSheetId="42">'40'!$A$1:$B$48</definedName>
    <definedName name="_xlnm.Print_Area" localSheetId="43">'41'!$A$1:$B$48</definedName>
    <definedName name="_xlnm.Print_Area" localSheetId="44">'42'!$A$1:$B$48</definedName>
    <definedName name="_xlnm.Print_Area" localSheetId="45">'43'!$A$1:$B$48</definedName>
    <definedName name="_xlnm.Print_Area" localSheetId="46">'44'!$A$1:$B$48</definedName>
    <definedName name="_xlnm.Print_Area" localSheetId="47">'45'!$A$1:$B$48</definedName>
    <definedName name="_xlnm.Print_Area" localSheetId="48">'46'!$A$1:$B$48</definedName>
    <definedName name="_xlnm.Print_Area" localSheetId="49">'47'!$A$1:$B$48</definedName>
    <definedName name="_xlnm.Print_Area" localSheetId="50">'48'!$A$1:$B$48</definedName>
    <definedName name="_xlnm.Print_Area" localSheetId="51">'49'!$A$1:$B$48</definedName>
    <definedName name="_xlnm.Print_Area" localSheetId="7">'5'!$A$1:$B$48</definedName>
    <definedName name="_xlnm.Print_Area" localSheetId="52">'50'!$A$1:$B$48</definedName>
    <definedName name="_xlnm.Print_Area" localSheetId="53">'51'!$A$1:$B$48</definedName>
    <definedName name="_xlnm.Print_Area" localSheetId="54">'52'!$A$1:$B$48</definedName>
    <definedName name="_xlnm.Print_Area" localSheetId="55">'53'!$A$1:$B$48</definedName>
    <definedName name="_xlnm.Print_Area" localSheetId="8">'6'!$A$1:$B$48</definedName>
    <definedName name="_xlnm.Print_Area" localSheetId="9">'7'!$A$1:$B$48</definedName>
    <definedName name="_xlnm.Print_Area" localSheetId="10">'8'!$A$1:$B$48</definedName>
    <definedName name="_xlnm.Print_Area" localSheetId="11">'9'!$A$1:$B$48</definedName>
    <definedName name="_xlnm.Print_Area" localSheetId="2">'Misure riduzione del rischio'!$A$1:$C$70</definedName>
    <definedName name="_xlnm.Print_Area" localSheetId="1">'Prospetto Finale'!$A$1:$G$74</definedName>
  </definedNames>
  <calcPr calcId="152511"/>
  <pivotCaches>
    <pivotCache cacheId="18" r:id="rId57"/>
    <pivotCache cacheId="23" r:id="rId58"/>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ndice Schede   F 10  F 58-8ddd3b55-e471-4162-a5cd-2b69d447873e" name="Indice Schede   F 10  F 58" connection="WorksheetConnection_RISCHIO2.xlsx!'Indice Schede'!$F$10:$F$58"/>
          <x15:modelTable id="Intervallo-f8e15a35-062e-4b2b-9627-7f6d5c76667f" name="Intervallo" connection="WorksheetConnection_Indice Schede!$F$11:$F$58"/>
          <x15:modelTable id="Intervallo1-becca46c-d094-4ace-b0cc-b1c30203dbb2" name="Intervallo1" connection="WorksheetConnection_Indice Schede!$N$10:$R$63"/>
        </x15:modelTable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12" i="1" l="1"/>
  <c r="D64" i="1" l="1"/>
  <c r="E64" i="1" s="1"/>
  <c r="C64" i="1"/>
  <c r="D63" i="1"/>
  <c r="C63" i="1"/>
  <c r="D62" i="1"/>
  <c r="E62" i="1" s="1"/>
  <c r="C62" i="1"/>
  <c r="D61" i="1"/>
  <c r="F61" i="1" s="1"/>
  <c r="C61" i="1"/>
  <c r="D60" i="1"/>
  <c r="E60" i="1" s="1"/>
  <c r="C60" i="1"/>
  <c r="D59" i="1"/>
  <c r="C59" i="1"/>
  <c r="D58" i="1"/>
  <c r="C58" i="1"/>
  <c r="D57" i="1"/>
  <c r="F57" i="1" s="1"/>
  <c r="C57" i="1"/>
  <c r="D56" i="1"/>
  <c r="C56" i="1"/>
  <c r="D55" i="1"/>
  <c r="C55" i="1"/>
  <c r="D54" i="1"/>
  <c r="C54" i="1"/>
  <c r="D53" i="1"/>
  <c r="F53" i="1" s="1"/>
  <c r="C53" i="1"/>
  <c r="D52" i="1"/>
  <c r="C52" i="1"/>
  <c r="D51" i="1"/>
  <c r="C51" i="1"/>
  <c r="D50" i="1"/>
  <c r="C50" i="1"/>
  <c r="D49" i="1"/>
  <c r="F49" i="1" s="1"/>
  <c r="C49" i="1"/>
  <c r="D48" i="1"/>
  <c r="C48" i="1"/>
  <c r="D47" i="1"/>
  <c r="C47" i="1"/>
  <c r="D46" i="1"/>
  <c r="C46" i="1"/>
  <c r="D45" i="1"/>
  <c r="F45" i="1" s="1"/>
  <c r="C45" i="1"/>
  <c r="D44" i="1"/>
  <c r="C44" i="1"/>
  <c r="D43" i="1"/>
  <c r="C43" i="1"/>
  <c r="D42" i="1"/>
  <c r="C42" i="1"/>
  <c r="D41" i="1"/>
  <c r="F41" i="1" s="1"/>
  <c r="C41" i="1"/>
  <c r="D40" i="1"/>
  <c r="C40" i="1"/>
  <c r="D39" i="1"/>
  <c r="C39" i="1"/>
  <c r="D38" i="1"/>
  <c r="F38" i="1" s="1"/>
  <c r="C38" i="1"/>
  <c r="D37" i="1"/>
  <c r="C37" i="1"/>
  <c r="D36" i="1"/>
  <c r="F36" i="1" s="1"/>
  <c r="C36" i="1"/>
  <c r="D35" i="1"/>
  <c r="C35" i="1"/>
  <c r="D34" i="1"/>
  <c r="F34" i="1" s="1"/>
  <c r="C34" i="1"/>
  <c r="D33" i="1"/>
  <c r="C33" i="1"/>
  <c r="D32" i="1"/>
  <c r="F32" i="1" s="1"/>
  <c r="C32" i="1"/>
  <c r="D31" i="1"/>
  <c r="C31" i="1"/>
  <c r="D30" i="1"/>
  <c r="F30" i="1" s="1"/>
  <c r="C30" i="1"/>
  <c r="D29" i="1"/>
  <c r="C29" i="1"/>
  <c r="D28" i="1"/>
  <c r="F28" i="1" s="1"/>
  <c r="C28" i="1"/>
  <c r="D27" i="1"/>
  <c r="C27" i="1"/>
  <c r="D26" i="1"/>
  <c r="F26" i="1" s="1"/>
  <c r="C26" i="1"/>
  <c r="D25" i="1"/>
  <c r="C25" i="1"/>
  <c r="D24" i="1"/>
  <c r="F24" i="1" s="1"/>
  <c r="C24" i="1"/>
  <c r="D23" i="1"/>
  <c r="C23" i="1"/>
  <c r="D22" i="1"/>
  <c r="F22" i="1" s="1"/>
  <c r="C22" i="1"/>
  <c r="D21" i="1"/>
  <c r="C21" i="1"/>
  <c r="D20" i="1"/>
  <c r="F20" i="1" s="1"/>
  <c r="C20" i="1"/>
  <c r="D19" i="1"/>
  <c r="C19" i="1"/>
  <c r="D18" i="1"/>
  <c r="F18" i="1" s="1"/>
  <c r="C18" i="1"/>
  <c r="D17" i="1"/>
  <c r="C17" i="1"/>
  <c r="D16" i="1"/>
  <c r="F16" i="1" s="1"/>
  <c r="C16" i="1"/>
  <c r="D15" i="1"/>
  <c r="C15" i="1"/>
  <c r="D14" i="1"/>
  <c r="F14" i="1" s="1"/>
  <c r="C14" i="1"/>
  <c r="D13" i="1"/>
  <c r="C13" i="1"/>
  <c r="D12" i="1"/>
  <c r="C12" i="1"/>
  <c r="B13" i="1" l="1"/>
  <c r="B19" i="1"/>
  <c r="B25" i="1"/>
  <c r="B27" i="1"/>
  <c r="B33" i="1"/>
  <c r="B39" i="1"/>
  <c r="B49" i="1"/>
  <c r="B53" i="1"/>
  <c r="B59" i="1"/>
  <c r="E63" i="1"/>
  <c r="H63" i="1" s="1"/>
  <c r="F17" i="1"/>
  <c r="F21" i="1"/>
  <c r="F25" i="1"/>
  <c r="F29" i="1"/>
  <c r="F33" i="1"/>
  <c r="F37" i="1"/>
  <c r="F42" i="1"/>
  <c r="F46" i="1"/>
  <c r="F50" i="1"/>
  <c r="F54" i="1"/>
  <c r="F58" i="1"/>
  <c r="F62" i="1"/>
  <c r="B17" i="1"/>
  <c r="B23" i="1"/>
  <c r="B31" i="1"/>
  <c r="B37" i="1"/>
  <c r="B43" i="1"/>
  <c r="B47" i="1"/>
  <c r="B51" i="1"/>
  <c r="B57" i="1"/>
  <c r="G61" i="1"/>
  <c r="B61" i="1"/>
  <c r="G12" i="1"/>
  <c r="B12" i="1"/>
  <c r="B14" i="1"/>
  <c r="B16" i="1"/>
  <c r="B18" i="1"/>
  <c r="B20" i="1"/>
  <c r="B22" i="1"/>
  <c r="B24" i="1"/>
  <c r="B26" i="1"/>
  <c r="B28" i="1"/>
  <c r="B30" i="1"/>
  <c r="B32" i="1"/>
  <c r="B34" i="1"/>
  <c r="B36" i="1"/>
  <c r="B38" i="1"/>
  <c r="B42" i="1"/>
  <c r="B44" i="1"/>
  <c r="B46" i="1"/>
  <c r="B48" i="1"/>
  <c r="B50" i="1"/>
  <c r="B52" i="1"/>
  <c r="B54" i="1"/>
  <c r="B56" i="1"/>
  <c r="B58" i="1"/>
  <c r="G60" i="1"/>
  <c r="B60" i="1"/>
  <c r="G62" i="1"/>
  <c r="B62" i="1"/>
  <c r="G64" i="1"/>
  <c r="B64" i="1"/>
  <c r="F43" i="1"/>
  <c r="F47" i="1"/>
  <c r="F51" i="1"/>
  <c r="F55" i="1"/>
  <c r="F59" i="1"/>
  <c r="F63" i="1"/>
  <c r="B15" i="1"/>
  <c r="B21" i="1"/>
  <c r="B29" i="1"/>
  <c r="B35" i="1"/>
  <c r="B41" i="1"/>
  <c r="B45" i="1"/>
  <c r="B55" i="1"/>
  <c r="G63" i="1"/>
  <c r="B63" i="1"/>
  <c r="M60" i="1"/>
  <c r="H60" i="1"/>
  <c r="H62" i="1"/>
  <c r="H64" i="1"/>
  <c r="E61" i="1"/>
  <c r="H61" i="1" s="1"/>
  <c r="F15" i="1"/>
  <c r="F19" i="1"/>
  <c r="F23" i="1"/>
  <c r="F27" i="1"/>
  <c r="F31" i="1"/>
  <c r="F35" i="1"/>
  <c r="F39" i="1"/>
  <c r="F44" i="1"/>
  <c r="F48" i="1"/>
  <c r="F52" i="1"/>
  <c r="F56" i="1"/>
  <c r="F60" i="1"/>
  <c r="F64" i="1"/>
  <c r="F13" i="1"/>
  <c r="B40" i="1"/>
  <c r="F40" i="1"/>
  <c r="F12" i="1"/>
  <c r="U62" i="1"/>
  <c r="V62" i="1" s="1"/>
  <c r="J62" i="1"/>
  <c r="I63" i="1"/>
  <c r="I60" i="1"/>
  <c r="R62" i="1"/>
  <c r="P64" i="1"/>
  <c r="I62" i="1"/>
  <c r="B39" i="58"/>
  <c r="B36" i="58"/>
  <c r="B33" i="58"/>
  <c r="B30" i="58"/>
  <c r="B23" i="58"/>
  <c r="B20" i="58"/>
  <c r="B17" i="58"/>
  <c r="B14" i="58"/>
  <c r="B11" i="58"/>
  <c r="B8" i="58"/>
  <c r="B39" i="57"/>
  <c r="B36" i="57"/>
  <c r="B33" i="57"/>
  <c r="B30" i="57"/>
  <c r="B23" i="57"/>
  <c r="B20" i="57"/>
  <c r="B17" i="57"/>
  <c r="B14" i="57"/>
  <c r="B11" i="57"/>
  <c r="B8" i="57"/>
  <c r="B39" i="56"/>
  <c r="B36" i="56"/>
  <c r="B33" i="56"/>
  <c r="B30" i="56"/>
  <c r="B23" i="56"/>
  <c r="B20" i="56"/>
  <c r="B17" i="56"/>
  <c r="B14" i="56"/>
  <c r="B11" i="56"/>
  <c r="B8" i="56"/>
  <c r="B39" i="55"/>
  <c r="B36" i="55"/>
  <c r="B33" i="55"/>
  <c r="B30" i="55"/>
  <c r="B23" i="55"/>
  <c r="B20" i="55"/>
  <c r="B17" i="55"/>
  <c r="B14" i="55"/>
  <c r="B11" i="55"/>
  <c r="B8" i="55"/>
  <c r="B39" i="54"/>
  <c r="B36" i="54"/>
  <c r="B33" i="54"/>
  <c r="B30" i="54"/>
  <c r="B23" i="54"/>
  <c r="B20" i="54"/>
  <c r="B17" i="54"/>
  <c r="B14" i="54"/>
  <c r="B11" i="54"/>
  <c r="B8" i="54"/>
  <c r="B40" i="55" l="1"/>
  <c r="B44" i="56"/>
  <c r="B40" i="57"/>
  <c r="B44" i="58"/>
  <c r="O61" i="1"/>
  <c r="B44" i="55"/>
  <c r="B40" i="56"/>
  <c r="B44" i="57"/>
  <c r="B40" i="58"/>
  <c r="U61" i="1"/>
  <c r="V61" i="1" s="1"/>
  <c r="O62" i="1"/>
  <c r="P62" i="1"/>
  <c r="Q62" i="1"/>
  <c r="S62" i="1"/>
  <c r="J60" i="1"/>
  <c r="I61" i="1"/>
  <c r="R61" i="1"/>
  <c r="R63" i="1"/>
  <c r="J61" i="1"/>
  <c r="S61" i="1"/>
  <c r="U60" i="1"/>
  <c r="V60" i="1" s="1"/>
  <c r="S60" i="1"/>
  <c r="P60" i="1"/>
  <c r="Q61" i="1"/>
  <c r="O64" i="1"/>
  <c r="U64" i="1"/>
  <c r="V64" i="1" s="1"/>
  <c r="Q64" i="1"/>
  <c r="M61" i="1"/>
  <c r="P61" i="1"/>
  <c r="S64" i="1"/>
  <c r="U63" i="1"/>
  <c r="V63" i="1" s="1"/>
  <c r="M14" i="1"/>
  <c r="G14" i="1" s="1"/>
  <c r="M62" i="1"/>
  <c r="M13" i="1"/>
  <c r="G13" i="1" s="1"/>
  <c r="M63" i="1"/>
  <c r="M64" i="1"/>
  <c r="J64" i="1"/>
  <c r="Q60" i="1"/>
  <c r="R60" i="1"/>
  <c r="O60" i="1"/>
  <c r="J63" i="1"/>
  <c r="Q63" i="1"/>
  <c r="R64" i="1"/>
  <c r="I64" i="1"/>
  <c r="P63" i="1"/>
  <c r="O63" i="1"/>
  <c r="S63" i="1"/>
  <c r="B2" i="58"/>
  <c r="B2" i="56"/>
  <c r="B2" i="57"/>
  <c r="B2" i="55"/>
  <c r="B2" i="54"/>
  <c r="B24" i="58"/>
  <c r="B24" i="57"/>
  <c r="B24" i="56"/>
  <c r="B24" i="55"/>
  <c r="B40" i="54"/>
  <c r="B44" i="54"/>
  <c r="B24" i="54"/>
  <c r="M16" i="1" l="1"/>
  <c r="G16" i="1" s="1"/>
  <c r="M15" i="1"/>
  <c r="G15" i="1" s="1"/>
  <c r="B39" i="52"/>
  <c r="B36" i="52"/>
  <c r="B33" i="52"/>
  <c r="B30" i="52"/>
  <c r="B23" i="52"/>
  <c r="B20" i="52"/>
  <c r="B17" i="52"/>
  <c r="B14" i="52"/>
  <c r="B11" i="52"/>
  <c r="B8" i="52"/>
  <c r="B39" i="51"/>
  <c r="B36" i="51"/>
  <c r="B33" i="51"/>
  <c r="B30" i="51"/>
  <c r="B23" i="51"/>
  <c r="B20" i="51"/>
  <c r="B17" i="51"/>
  <c r="B14" i="51"/>
  <c r="B11" i="51"/>
  <c r="B8" i="51"/>
  <c r="B39" i="50"/>
  <c r="B36" i="50"/>
  <c r="B33" i="50"/>
  <c r="B30" i="50"/>
  <c r="B23" i="50"/>
  <c r="B20" i="50"/>
  <c r="B17" i="50"/>
  <c r="B14" i="50"/>
  <c r="B11" i="50"/>
  <c r="B8" i="50"/>
  <c r="B39" i="49"/>
  <c r="B36" i="49"/>
  <c r="B33" i="49"/>
  <c r="B30" i="49"/>
  <c r="B23" i="49"/>
  <c r="B20" i="49"/>
  <c r="B17" i="49"/>
  <c r="B14" i="49"/>
  <c r="B11" i="49"/>
  <c r="B8" i="49"/>
  <c r="B39" i="48"/>
  <c r="B36" i="48"/>
  <c r="B33" i="48"/>
  <c r="B30" i="48"/>
  <c r="B23" i="48"/>
  <c r="B20" i="48"/>
  <c r="B17" i="48"/>
  <c r="B14" i="48"/>
  <c r="B11" i="48"/>
  <c r="B8" i="48"/>
  <c r="B39" i="47"/>
  <c r="B36" i="47"/>
  <c r="B33" i="47"/>
  <c r="B30" i="47"/>
  <c r="B23" i="47"/>
  <c r="B20" i="47"/>
  <c r="B17" i="47"/>
  <c r="B14" i="47"/>
  <c r="B11" i="47"/>
  <c r="B8" i="47"/>
  <c r="B39" i="46"/>
  <c r="B36" i="46"/>
  <c r="B33" i="46"/>
  <c r="B30" i="46"/>
  <c r="B23" i="46"/>
  <c r="B20" i="46"/>
  <c r="B17" i="46"/>
  <c r="B14" i="46"/>
  <c r="B11" i="46"/>
  <c r="B8" i="46"/>
  <c r="B39" i="45"/>
  <c r="B36" i="45"/>
  <c r="B33" i="45"/>
  <c r="B30" i="45"/>
  <c r="B23" i="45"/>
  <c r="B20" i="45"/>
  <c r="B17" i="45"/>
  <c r="B14" i="45"/>
  <c r="B11" i="45"/>
  <c r="B8" i="45"/>
  <c r="B39" i="44"/>
  <c r="B36" i="44"/>
  <c r="B33" i="44"/>
  <c r="B30" i="44"/>
  <c r="B23" i="44"/>
  <c r="B20" i="44"/>
  <c r="B17" i="44"/>
  <c r="B14" i="44"/>
  <c r="B11" i="44"/>
  <c r="B8" i="44"/>
  <c r="B39" i="43"/>
  <c r="B36" i="43"/>
  <c r="B33" i="43"/>
  <c r="B30" i="43"/>
  <c r="B23" i="43"/>
  <c r="B20" i="43"/>
  <c r="B17" i="43"/>
  <c r="B14" i="43"/>
  <c r="B11" i="43"/>
  <c r="B8" i="43"/>
  <c r="B39" i="42"/>
  <c r="B36" i="42"/>
  <c r="B33" i="42"/>
  <c r="B30" i="42"/>
  <c r="B23" i="42"/>
  <c r="B20" i="42"/>
  <c r="B17" i="42"/>
  <c r="B14" i="42"/>
  <c r="B11" i="42"/>
  <c r="B8" i="42"/>
  <c r="B39" i="41"/>
  <c r="B36" i="41"/>
  <c r="B33" i="41"/>
  <c r="B30" i="41"/>
  <c r="B23" i="41"/>
  <c r="B20" i="41"/>
  <c r="B17" i="41"/>
  <c r="B14" i="41"/>
  <c r="B11" i="41"/>
  <c r="B8" i="41"/>
  <c r="B39" i="40"/>
  <c r="B36" i="40"/>
  <c r="B33" i="40"/>
  <c r="B30" i="40"/>
  <c r="B23" i="40"/>
  <c r="B20" i="40"/>
  <c r="B17" i="40"/>
  <c r="B14" i="40"/>
  <c r="B11" i="40"/>
  <c r="B8" i="40"/>
  <c r="B39" i="39"/>
  <c r="B36" i="39"/>
  <c r="B33" i="39"/>
  <c r="B30" i="39"/>
  <c r="B23" i="39"/>
  <c r="B20" i="39"/>
  <c r="B17" i="39"/>
  <c r="B14" i="39"/>
  <c r="B11" i="39"/>
  <c r="B8" i="39"/>
  <c r="B39" i="38"/>
  <c r="B36" i="38"/>
  <c r="B33" i="38"/>
  <c r="B30" i="38"/>
  <c r="B23" i="38"/>
  <c r="B20" i="38"/>
  <c r="B17" i="38"/>
  <c r="B14" i="38"/>
  <c r="B11" i="38"/>
  <c r="B8" i="38"/>
  <c r="B39" i="37"/>
  <c r="B36" i="37"/>
  <c r="B33" i="37"/>
  <c r="B30" i="37"/>
  <c r="B23" i="37"/>
  <c r="B20" i="37"/>
  <c r="B17" i="37"/>
  <c r="B14" i="37"/>
  <c r="B11" i="37"/>
  <c r="B8" i="37"/>
  <c r="B39" i="36"/>
  <c r="B36" i="36"/>
  <c r="B33" i="36"/>
  <c r="B30" i="36"/>
  <c r="B23" i="36"/>
  <c r="B20" i="36"/>
  <c r="B17" i="36"/>
  <c r="B14" i="36"/>
  <c r="B11" i="36"/>
  <c r="B8" i="36"/>
  <c r="B39" i="35"/>
  <c r="B36" i="35"/>
  <c r="B33" i="35"/>
  <c r="B30" i="35"/>
  <c r="B23" i="35"/>
  <c r="B20" i="35"/>
  <c r="B17" i="35"/>
  <c r="B14" i="35"/>
  <c r="B11" i="35"/>
  <c r="B8" i="35"/>
  <c r="B39" i="34"/>
  <c r="B36" i="34"/>
  <c r="B33" i="34"/>
  <c r="B30" i="34"/>
  <c r="B23" i="34"/>
  <c r="B20" i="34"/>
  <c r="B17" i="34"/>
  <c r="B14" i="34"/>
  <c r="B11" i="34"/>
  <c r="B8" i="34"/>
  <c r="B39" i="32"/>
  <c r="B36" i="32"/>
  <c r="B33" i="32"/>
  <c r="B30" i="32"/>
  <c r="B23" i="32"/>
  <c r="B20" i="32"/>
  <c r="B17" i="32"/>
  <c r="B14" i="32"/>
  <c r="B11" i="32"/>
  <c r="B8" i="32"/>
  <c r="B39" i="31"/>
  <c r="B36" i="31"/>
  <c r="B33" i="31"/>
  <c r="B30" i="31"/>
  <c r="B23" i="31"/>
  <c r="B20" i="31"/>
  <c r="B17" i="31"/>
  <c r="B14" i="31"/>
  <c r="B11" i="31"/>
  <c r="B8" i="31"/>
  <c r="B39" i="30"/>
  <c r="B36" i="30"/>
  <c r="B33" i="30"/>
  <c r="B30" i="30"/>
  <c r="B23" i="30"/>
  <c r="B20" i="30"/>
  <c r="B17" i="30"/>
  <c r="B14" i="30"/>
  <c r="B11" i="30"/>
  <c r="B8" i="30"/>
  <c r="B39" i="29"/>
  <c r="B36" i="29"/>
  <c r="B33" i="29"/>
  <c r="B30" i="29"/>
  <c r="B23" i="29"/>
  <c r="B20" i="29"/>
  <c r="B17" i="29"/>
  <c r="B14" i="29"/>
  <c r="B11" i="29"/>
  <c r="B8" i="29"/>
  <c r="B39" i="28"/>
  <c r="B36" i="28"/>
  <c r="B33" i="28"/>
  <c r="B30" i="28"/>
  <c r="B23" i="28"/>
  <c r="B20" i="28"/>
  <c r="B17" i="28"/>
  <c r="B14" i="28"/>
  <c r="B11" i="28"/>
  <c r="B8" i="28"/>
  <c r="B39" i="27"/>
  <c r="B36" i="27"/>
  <c r="B33" i="27"/>
  <c r="B30" i="27"/>
  <c r="B23" i="27"/>
  <c r="B20" i="27"/>
  <c r="B17" i="27"/>
  <c r="B14" i="27"/>
  <c r="B11" i="27"/>
  <c r="B8" i="27"/>
  <c r="B39" i="26"/>
  <c r="B36" i="26"/>
  <c r="B33" i="26"/>
  <c r="B30" i="26"/>
  <c r="B23" i="26"/>
  <c r="B20" i="26"/>
  <c r="B17" i="26"/>
  <c r="B14" i="26"/>
  <c r="B11" i="26"/>
  <c r="B8" i="26"/>
  <c r="B39" i="25"/>
  <c r="B36" i="25"/>
  <c r="B33" i="25"/>
  <c r="B30" i="25"/>
  <c r="B23" i="25"/>
  <c r="B20" i="25"/>
  <c r="B17" i="25"/>
  <c r="B14" i="25"/>
  <c r="B11" i="25"/>
  <c r="B8" i="25"/>
  <c r="B39" i="24"/>
  <c r="B36" i="24"/>
  <c r="B33" i="24"/>
  <c r="B30" i="24"/>
  <c r="B23" i="24"/>
  <c r="B20" i="24"/>
  <c r="B17" i="24"/>
  <c r="B14" i="24"/>
  <c r="B11" i="24"/>
  <c r="B8" i="24"/>
  <c r="B39" i="22"/>
  <c r="B36" i="22"/>
  <c r="B33" i="22"/>
  <c r="B30" i="22"/>
  <c r="B23" i="22"/>
  <c r="B20" i="22"/>
  <c r="B17" i="22"/>
  <c r="B14" i="22"/>
  <c r="B11" i="22"/>
  <c r="B8" i="22"/>
  <c r="B39" i="21"/>
  <c r="B36" i="21"/>
  <c r="B33" i="21"/>
  <c r="B30" i="21"/>
  <c r="B23" i="21"/>
  <c r="B20" i="21"/>
  <c r="B17" i="21"/>
  <c r="B14" i="21"/>
  <c r="B11" i="21"/>
  <c r="B8" i="21"/>
  <c r="B39" i="20"/>
  <c r="B36" i="20"/>
  <c r="B33" i="20"/>
  <c r="B30" i="20"/>
  <c r="B23" i="20"/>
  <c r="B20" i="20"/>
  <c r="B17" i="20"/>
  <c r="B14" i="20"/>
  <c r="B11" i="20"/>
  <c r="B8" i="20"/>
  <c r="B39" i="19"/>
  <c r="B36" i="19"/>
  <c r="B33" i="19"/>
  <c r="B30" i="19"/>
  <c r="B23" i="19"/>
  <c r="B20" i="19"/>
  <c r="B17" i="19"/>
  <c r="B14" i="19"/>
  <c r="B11" i="19"/>
  <c r="B8" i="19"/>
  <c r="B39" i="18"/>
  <c r="B36" i="18"/>
  <c r="B33" i="18"/>
  <c r="B30" i="18"/>
  <c r="B23" i="18"/>
  <c r="B20" i="18"/>
  <c r="B17" i="18"/>
  <c r="B14" i="18"/>
  <c r="B11" i="18"/>
  <c r="B8" i="18"/>
  <c r="B39" i="17"/>
  <c r="B36" i="17"/>
  <c r="B33" i="17"/>
  <c r="B30" i="17"/>
  <c r="B23" i="17"/>
  <c r="B20" i="17"/>
  <c r="B17" i="17"/>
  <c r="B14" i="17"/>
  <c r="B11" i="17"/>
  <c r="B8" i="17"/>
  <c r="B39" i="16"/>
  <c r="B36" i="16"/>
  <c r="B33" i="16"/>
  <c r="B30" i="16"/>
  <c r="B23" i="16"/>
  <c r="B20" i="16"/>
  <c r="B17" i="16"/>
  <c r="B14" i="16"/>
  <c r="B11" i="16"/>
  <c r="B8" i="16"/>
  <c r="B39" i="15"/>
  <c r="B36" i="15"/>
  <c r="B33" i="15"/>
  <c r="B30" i="15"/>
  <c r="B23" i="15"/>
  <c r="B20" i="15"/>
  <c r="B17" i="15"/>
  <c r="B14" i="15"/>
  <c r="B11" i="15"/>
  <c r="B8" i="15"/>
  <c r="B39" i="14"/>
  <c r="B36" i="14"/>
  <c r="B33" i="14"/>
  <c r="B30" i="14"/>
  <c r="B23" i="14"/>
  <c r="B20" i="14"/>
  <c r="B17" i="14"/>
  <c r="B14" i="14"/>
  <c r="B11" i="14"/>
  <c r="B8" i="14"/>
  <c r="B39" i="13"/>
  <c r="B36" i="13"/>
  <c r="B33" i="13"/>
  <c r="B30" i="13"/>
  <c r="B23" i="13"/>
  <c r="B20" i="13"/>
  <c r="B17" i="13"/>
  <c r="B14" i="13"/>
  <c r="B11" i="13"/>
  <c r="B8" i="13"/>
  <c r="B39" i="12"/>
  <c r="B36" i="12"/>
  <c r="B33" i="12"/>
  <c r="B30" i="12"/>
  <c r="B23" i="12"/>
  <c r="B20" i="12"/>
  <c r="B17" i="12"/>
  <c r="B14" i="12"/>
  <c r="B11" i="12"/>
  <c r="B8" i="12"/>
  <c r="B39" i="11"/>
  <c r="B36" i="11"/>
  <c r="B33" i="11"/>
  <c r="B30" i="11"/>
  <c r="B23" i="11"/>
  <c r="B20" i="11"/>
  <c r="B17" i="11"/>
  <c r="B14" i="11"/>
  <c r="B11" i="11"/>
  <c r="B8" i="11"/>
  <c r="B39" i="10"/>
  <c r="B36" i="10"/>
  <c r="B33" i="10"/>
  <c r="B30" i="10"/>
  <c r="B23" i="10"/>
  <c r="B20" i="10"/>
  <c r="B17" i="10"/>
  <c r="B14" i="10"/>
  <c r="B11" i="10"/>
  <c r="B8" i="10"/>
  <c r="B39" i="9"/>
  <c r="B36" i="9"/>
  <c r="B33" i="9"/>
  <c r="B30" i="9"/>
  <c r="B23" i="9"/>
  <c r="B20" i="9"/>
  <c r="B17" i="9"/>
  <c r="B14" i="9"/>
  <c r="B11" i="9"/>
  <c r="B8" i="9"/>
  <c r="B39" i="8"/>
  <c r="B36" i="8"/>
  <c r="B33" i="8"/>
  <c r="B30" i="8"/>
  <c r="B23" i="8"/>
  <c r="B20" i="8"/>
  <c r="B17" i="8"/>
  <c r="B14" i="8"/>
  <c r="B11" i="8"/>
  <c r="B8" i="8"/>
  <c r="B39" i="7"/>
  <c r="B36" i="7"/>
  <c r="B33" i="7"/>
  <c r="B30" i="7"/>
  <c r="B23" i="7"/>
  <c r="B20" i="7"/>
  <c r="B17" i="7"/>
  <c r="B14" i="7"/>
  <c r="B11" i="7"/>
  <c r="B8" i="7"/>
  <c r="B24" i="15" l="1"/>
  <c r="B24" i="35"/>
  <c r="B44" i="35" s="1"/>
  <c r="E42" i="1" s="1"/>
  <c r="B40" i="9"/>
  <c r="B40" i="24"/>
  <c r="B40" i="26"/>
  <c r="B40" i="28"/>
  <c r="B40" i="35"/>
  <c r="B40" i="39"/>
  <c r="B24" i="8"/>
  <c r="B40" i="11"/>
  <c r="B40" i="30"/>
  <c r="B40" i="47"/>
  <c r="B40" i="12"/>
  <c r="B40" i="14"/>
  <c r="B40" i="16"/>
  <c r="B40" i="18"/>
  <c r="B40" i="29"/>
  <c r="B40" i="31"/>
  <c r="B40" i="38"/>
  <c r="B40" i="40"/>
  <c r="B40" i="42"/>
  <c r="B40" i="44"/>
  <c r="B40" i="46"/>
  <c r="B40" i="32"/>
  <c r="M17" i="1"/>
  <c r="G17" i="1" s="1"/>
  <c r="B40" i="52"/>
  <c r="B24" i="52"/>
  <c r="B44" i="52" s="1"/>
  <c r="E59" i="1" s="1"/>
  <c r="B40" i="51"/>
  <c r="B24" i="51"/>
  <c r="B40" i="50"/>
  <c r="B24" i="50"/>
  <c r="B40" i="49"/>
  <c r="B24" i="49"/>
  <c r="B44" i="49" s="1"/>
  <c r="E56" i="1" s="1"/>
  <c r="B40" i="48"/>
  <c r="B24" i="48"/>
  <c r="B24" i="47"/>
  <c r="B24" i="46"/>
  <c r="B40" i="45"/>
  <c r="B24" i="45"/>
  <c r="B44" i="45" s="1"/>
  <c r="E52" i="1" s="1"/>
  <c r="B24" i="44"/>
  <c r="B44" i="44" s="1"/>
  <c r="E51" i="1" s="1"/>
  <c r="B40" i="43"/>
  <c r="B24" i="43"/>
  <c r="B24" i="42"/>
  <c r="B44" i="42" s="1"/>
  <c r="E49" i="1" s="1"/>
  <c r="B40" i="41"/>
  <c r="B24" i="41"/>
  <c r="B44" i="41" s="1"/>
  <c r="E48" i="1" s="1"/>
  <c r="B24" i="40"/>
  <c r="B44" i="40" s="1"/>
  <c r="E47" i="1" s="1"/>
  <c r="B24" i="39"/>
  <c r="B24" i="38"/>
  <c r="B40" i="37"/>
  <c r="B24" i="37"/>
  <c r="B40" i="36"/>
  <c r="B24" i="36"/>
  <c r="B44" i="36" s="1"/>
  <c r="E43" i="1" s="1"/>
  <c r="B40" i="34"/>
  <c r="B24" i="34"/>
  <c r="B44" i="34" s="1"/>
  <c r="E41" i="1" s="1"/>
  <c r="B24" i="32"/>
  <c r="B44" i="32" s="1"/>
  <c r="E40" i="1" s="1"/>
  <c r="B24" i="31"/>
  <c r="B44" i="31" s="1"/>
  <c r="E39" i="1" s="1"/>
  <c r="B24" i="30"/>
  <c r="B24" i="29"/>
  <c r="B44" i="29" s="1"/>
  <c r="E37" i="1" s="1"/>
  <c r="B44" i="28"/>
  <c r="E36" i="1" s="1"/>
  <c r="B24" i="28"/>
  <c r="B40" i="27"/>
  <c r="B24" i="27"/>
  <c r="B44" i="27" s="1"/>
  <c r="E35" i="1" s="1"/>
  <c r="B24" i="26"/>
  <c r="B44" i="26" s="1"/>
  <c r="E34" i="1" s="1"/>
  <c r="B40" i="25"/>
  <c r="B24" i="25"/>
  <c r="B44" i="25" s="1"/>
  <c r="E33" i="1" s="1"/>
  <c r="B24" i="24"/>
  <c r="B40" i="22"/>
  <c r="B24" i="22"/>
  <c r="B40" i="21"/>
  <c r="B24" i="21"/>
  <c r="B40" i="20"/>
  <c r="B24" i="20"/>
  <c r="B40" i="19"/>
  <c r="B24" i="19"/>
  <c r="B44" i="19" s="1"/>
  <c r="E28" i="1" s="1"/>
  <c r="B24" i="18"/>
  <c r="B40" i="17"/>
  <c r="B24" i="17"/>
  <c r="B44" i="17" s="1"/>
  <c r="E26" i="1" s="1"/>
  <c r="B24" i="16"/>
  <c r="B44" i="16" s="1"/>
  <c r="E25" i="1" s="1"/>
  <c r="B40" i="15"/>
  <c r="B44" i="15" s="1"/>
  <c r="E24" i="1" s="1"/>
  <c r="B24" i="14"/>
  <c r="B40" i="13"/>
  <c r="B24" i="13"/>
  <c r="B24" i="12"/>
  <c r="B44" i="12" s="1"/>
  <c r="E21" i="1" s="1"/>
  <c r="B24" i="11"/>
  <c r="B44" i="11" s="1"/>
  <c r="E20" i="1" s="1"/>
  <c r="B40" i="10"/>
  <c r="B24" i="10"/>
  <c r="B24" i="9"/>
  <c r="B44" i="9" s="1"/>
  <c r="E18" i="1" s="1"/>
  <c r="B40" i="8"/>
  <c r="B44" i="8" s="1"/>
  <c r="E17" i="1" s="1"/>
  <c r="B40" i="7"/>
  <c r="B24" i="7"/>
  <c r="B39" i="6"/>
  <c r="B36" i="6"/>
  <c r="B33" i="6"/>
  <c r="B30" i="6"/>
  <c r="B23" i="6"/>
  <c r="B20" i="6"/>
  <c r="B17" i="6"/>
  <c r="B14" i="6"/>
  <c r="B11" i="6"/>
  <c r="B8" i="6"/>
  <c r="B39" i="5"/>
  <c r="B36" i="5"/>
  <c r="B33" i="5"/>
  <c r="B30" i="5"/>
  <c r="B23" i="5"/>
  <c r="B20" i="5"/>
  <c r="B17" i="5"/>
  <c r="B14" i="5"/>
  <c r="B11" i="5"/>
  <c r="B8" i="5"/>
  <c r="B39" i="4"/>
  <c r="B36" i="4"/>
  <c r="B33" i="4"/>
  <c r="B30" i="4"/>
  <c r="B23" i="4"/>
  <c r="B20" i="4"/>
  <c r="B17" i="4"/>
  <c r="B14" i="4"/>
  <c r="B11" i="4"/>
  <c r="B8" i="4"/>
  <c r="B44" i="14" l="1"/>
  <c r="E23" i="1" s="1"/>
  <c r="B44" i="46"/>
  <c r="E53" i="1" s="1"/>
  <c r="B44" i="13"/>
  <c r="E22" i="1" s="1"/>
  <c r="B44" i="51"/>
  <c r="E58" i="1" s="1"/>
  <c r="B44" i="30"/>
  <c r="E38" i="1" s="1"/>
  <c r="B44" i="39"/>
  <c r="E46" i="1" s="1"/>
  <c r="B44" i="38"/>
  <c r="E45" i="1" s="1"/>
  <c r="H45" i="1" s="1"/>
  <c r="B44" i="18"/>
  <c r="E27" i="1" s="1"/>
  <c r="I27" i="1" s="1"/>
  <c r="B44" i="20"/>
  <c r="E29" i="1" s="1"/>
  <c r="I29" i="1" s="1"/>
  <c r="B44" i="37"/>
  <c r="E44" i="1" s="1"/>
  <c r="B44" i="43"/>
  <c r="E50" i="1" s="1"/>
  <c r="I50" i="1" s="1"/>
  <c r="B44" i="50"/>
  <c r="E57" i="1" s="1"/>
  <c r="J57" i="1" s="1"/>
  <c r="Q57" i="1" s="1"/>
  <c r="J49" i="1"/>
  <c r="Q49" i="1" s="1"/>
  <c r="H49" i="1"/>
  <c r="O49" i="1"/>
  <c r="I49" i="1"/>
  <c r="R49" i="1"/>
  <c r="H21" i="1"/>
  <c r="J21" i="1"/>
  <c r="O21" i="1" s="1"/>
  <c r="I21" i="1"/>
  <c r="H29" i="1"/>
  <c r="H50" i="1"/>
  <c r="H34" i="1"/>
  <c r="I34" i="1"/>
  <c r="J34" i="1"/>
  <c r="S34" i="1" s="1"/>
  <c r="H53" i="1"/>
  <c r="J53" i="1"/>
  <c r="Q53" i="1" s="1"/>
  <c r="I53" i="1"/>
  <c r="I41" i="1"/>
  <c r="J41" i="1"/>
  <c r="Q41" i="1" s="1"/>
  <c r="H41" i="1"/>
  <c r="H24" i="1"/>
  <c r="I24" i="1"/>
  <c r="J24" i="1"/>
  <c r="Q24" i="1" s="1"/>
  <c r="O24" i="1"/>
  <c r="J17" i="1"/>
  <c r="O17" i="1" s="1"/>
  <c r="U17" i="1"/>
  <c r="V17" i="1" s="1"/>
  <c r="I17" i="1"/>
  <c r="H17" i="1"/>
  <c r="R17" i="1"/>
  <c r="S17" i="1"/>
  <c r="H35" i="1"/>
  <c r="J35" i="1"/>
  <c r="O35" i="1" s="1"/>
  <c r="I35" i="1"/>
  <c r="I45" i="1"/>
  <c r="J58" i="1"/>
  <c r="O58" i="1" s="1"/>
  <c r="H58" i="1"/>
  <c r="I58" i="1"/>
  <c r="S58" i="1"/>
  <c r="H18" i="1"/>
  <c r="I18" i="1"/>
  <c r="J18" i="1"/>
  <c r="Q18" i="1" s="1"/>
  <c r="H23" i="1"/>
  <c r="J23" i="1"/>
  <c r="R23" i="1" s="1"/>
  <c r="I23" i="1"/>
  <c r="H26" i="1"/>
  <c r="I26" i="1"/>
  <c r="J26" i="1"/>
  <c r="S26" i="1" s="1"/>
  <c r="H28" i="1"/>
  <c r="J28" i="1"/>
  <c r="R28" i="1" s="1"/>
  <c r="I28" i="1"/>
  <c r="I38" i="1"/>
  <c r="H38" i="1"/>
  <c r="J38" i="1"/>
  <c r="P38" i="1" s="1"/>
  <c r="H43" i="1"/>
  <c r="J43" i="1"/>
  <c r="O43" i="1" s="1"/>
  <c r="R43" i="1"/>
  <c r="I43" i="1"/>
  <c r="H48" i="1"/>
  <c r="J48" i="1"/>
  <c r="Q48" i="1" s="1"/>
  <c r="I48" i="1"/>
  <c r="I52" i="1"/>
  <c r="H52" i="1"/>
  <c r="J52" i="1"/>
  <c r="Q52" i="1" s="1"/>
  <c r="B44" i="47"/>
  <c r="E54" i="1" s="1"/>
  <c r="H56" i="1"/>
  <c r="I56" i="1"/>
  <c r="J56" i="1"/>
  <c r="S56" i="1" s="1"/>
  <c r="H59" i="1"/>
  <c r="I59" i="1"/>
  <c r="J59" i="1"/>
  <c r="R59" i="1" s="1"/>
  <c r="B44" i="10"/>
  <c r="E19" i="1" s="1"/>
  <c r="B44" i="21"/>
  <c r="E30" i="1" s="1"/>
  <c r="B44" i="24"/>
  <c r="E32" i="1" s="1"/>
  <c r="B44" i="48"/>
  <c r="E55" i="1" s="1"/>
  <c r="J22" i="1"/>
  <c r="Q22" i="1" s="1"/>
  <c r="H22" i="1"/>
  <c r="I22" i="1"/>
  <c r="H33" i="1"/>
  <c r="I33" i="1"/>
  <c r="J33" i="1"/>
  <c r="S33" i="1" s="1"/>
  <c r="H36" i="1"/>
  <c r="I36" i="1"/>
  <c r="J36" i="1"/>
  <c r="O36" i="1" s="1"/>
  <c r="H39" i="1"/>
  <c r="I39" i="1"/>
  <c r="J39" i="1"/>
  <c r="O39" i="1" s="1"/>
  <c r="H44" i="1"/>
  <c r="J44" i="1"/>
  <c r="S44" i="1" s="1"/>
  <c r="I44" i="1"/>
  <c r="H46" i="1"/>
  <c r="I46" i="1"/>
  <c r="J46" i="1"/>
  <c r="O46" i="1" s="1"/>
  <c r="S46" i="1"/>
  <c r="H20" i="1"/>
  <c r="J20" i="1"/>
  <c r="R20" i="1" s="1"/>
  <c r="I20" i="1"/>
  <c r="S20" i="1"/>
  <c r="H25" i="1"/>
  <c r="I25" i="1"/>
  <c r="J25" i="1"/>
  <c r="S25" i="1" s="1"/>
  <c r="B44" i="22"/>
  <c r="E31" i="1" s="1"/>
  <c r="H37" i="1"/>
  <c r="I37" i="1"/>
  <c r="J37" i="1"/>
  <c r="S37" i="1" s="1"/>
  <c r="O37" i="1"/>
  <c r="H47" i="1"/>
  <c r="J47" i="1"/>
  <c r="R47" i="1" s="1"/>
  <c r="Q47" i="1"/>
  <c r="I47" i="1"/>
  <c r="S47" i="1"/>
  <c r="H51" i="1"/>
  <c r="I51" i="1"/>
  <c r="J51" i="1"/>
  <c r="O51" i="1" s="1"/>
  <c r="J42" i="1"/>
  <c r="P42" i="1" s="1"/>
  <c r="I42" i="1"/>
  <c r="H42" i="1"/>
  <c r="I40" i="1"/>
  <c r="H40" i="1"/>
  <c r="J40" i="1"/>
  <c r="P40" i="1" s="1"/>
  <c r="M18" i="1"/>
  <c r="G18" i="1" s="1"/>
  <c r="P17" i="1"/>
  <c r="B44" i="7"/>
  <c r="E16" i="1" s="1"/>
  <c r="B40" i="6"/>
  <c r="B24" i="6"/>
  <c r="B40" i="5"/>
  <c r="B24" i="5"/>
  <c r="B40" i="4"/>
  <c r="B24" i="4"/>
  <c r="B33" i="3"/>
  <c r="P39" i="1" l="1"/>
  <c r="J29" i="1"/>
  <c r="O29" i="1" s="1"/>
  <c r="O22" i="1"/>
  <c r="B44" i="6"/>
  <c r="E15" i="1" s="1"/>
  <c r="R25" i="1"/>
  <c r="R39" i="1"/>
  <c r="Q59" i="1"/>
  <c r="Q17" i="1"/>
  <c r="Q44" i="1"/>
  <c r="I57" i="1"/>
  <c r="P35" i="1"/>
  <c r="R24" i="1"/>
  <c r="Q51" i="1"/>
  <c r="O57" i="1"/>
  <c r="J27" i="1"/>
  <c r="R22" i="1"/>
  <c r="S40" i="1"/>
  <c r="O47" i="1"/>
  <c r="H57" i="1"/>
  <c r="H27" i="1"/>
  <c r="S52" i="1"/>
  <c r="O28" i="1"/>
  <c r="S23" i="1"/>
  <c r="J45" i="1"/>
  <c r="R45" i="1" s="1"/>
  <c r="S24" i="1"/>
  <c r="S53" i="1"/>
  <c r="J50" i="1"/>
  <c r="P50" i="1" s="1"/>
  <c r="R52" i="1"/>
  <c r="O23" i="1"/>
  <c r="B44" i="5"/>
  <c r="E14" i="1" s="1"/>
  <c r="I14" i="1" s="1"/>
  <c r="R40" i="1"/>
  <c r="R42" i="1"/>
  <c r="S51" i="1"/>
  <c r="R37" i="1"/>
  <c r="P52" i="1"/>
  <c r="O48" i="1"/>
  <c r="Q23" i="1"/>
  <c r="P58" i="1"/>
  <c r="S41" i="1"/>
  <c r="R53" i="1"/>
  <c r="R21" i="1"/>
  <c r="R51" i="1"/>
  <c r="Q25" i="1"/>
  <c r="O25" i="1"/>
  <c r="P20" i="1"/>
  <c r="S39" i="1"/>
  <c r="R36" i="1"/>
  <c r="O33" i="1"/>
  <c r="P27" i="1"/>
  <c r="S43" i="1"/>
  <c r="Q43" i="1"/>
  <c r="O26" i="1"/>
  <c r="O18" i="1"/>
  <c r="O45" i="1"/>
  <c r="R35" i="1"/>
  <c r="S35" i="1"/>
  <c r="P41" i="1"/>
  <c r="R41" i="1"/>
  <c r="O53" i="1"/>
  <c r="P29" i="1"/>
  <c r="P21" i="1"/>
  <c r="S21" i="1"/>
  <c r="S49" i="1"/>
  <c r="J14" i="1"/>
  <c r="O14" i="1" s="1"/>
  <c r="U15" i="1"/>
  <c r="V15" i="1" s="1"/>
  <c r="H15" i="1"/>
  <c r="J15" i="1"/>
  <c r="Q15" i="1" s="1"/>
  <c r="I15" i="1"/>
  <c r="U18" i="1"/>
  <c r="V18" i="1" s="1"/>
  <c r="S42" i="1"/>
  <c r="H31" i="1"/>
  <c r="I31" i="1"/>
  <c r="J31" i="1"/>
  <c r="Q31" i="1" s="1"/>
  <c r="Q46" i="1"/>
  <c r="R44" i="1"/>
  <c r="H19" i="1"/>
  <c r="I19" i="1"/>
  <c r="J19" i="1"/>
  <c r="S19" i="1" s="1"/>
  <c r="O38" i="1"/>
  <c r="Q28" i="1"/>
  <c r="P37" i="1"/>
  <c r="R57" i="1"/>
  <c r="R46" i="1"/>
  <c r="O44" i="1"/>
  <c r="P36" i="1"/>
  <c r="Q33" i="1"/>
  <c r="S22" i="1"/>
  <c r="H55" i="1"/>
  <c r="J55" i="1"/>
  <c r="O55" i="1" s="1"/>
  <c r="I55" i="1"/>
  <c r="O59" i="1"/>
  <c r="Q56" i="1"/>
  <c r="S48" i="1"/>
  <c r="S38" i="1"/>
  <c r="R26" i="1"/>
  <c r="Q26" i="1"/>
  <c r="R18" i="1"/>
  <c r="R58" i="1"/>
  <c r="O34" i="1"/>
  <c r="S29" i="1"/>
  <c r="J30" i="1"/>
  <c r="Q30" i="1" s="1"/>
  <c r="I30" i="1"/>
  <c r="S30" i="1"/>
  <c r="O30" i="1"/>
  <c r="H30" i="1"/>
  <c r="H54" i="1"/>
  <c r="J54" i="1"/>
  <c r="R54" i="1" s="1"/>
  <c r="I54" i="1"/>
  <c r="R38" i="1"/>
  <c r="O56" i="1"/>
  <c r="R34" i="1"/>
  <c r="U16" i="1"/>
  <c r="V16" i="1" s="1"/>
  <c r="J16" i="1"/>
  <c r="S16" i="1" s="1"/>
  <c r="H16" i="1"/>
  <c r="I16" i="1"/>
  <c r="Q16" i="1"/>
  <c r="B44" i="4"/>
  <c r="E13" i="1" s="1"/>
  <c r="Q42" i="1"/>
  <c r="O20" i="1"/>
  <c r="S57" i="1"/>
  <c r="S36" i="1"/>
  <c r="R33" i="1"/>
  <c r="I32" i="1"/>
  <c r="H32" i="1"/>
  <c r="J32" i="1"/>
  <c r="R32" i="1" s="1"/>
  <c r="S59" i="1"/>
  <c r="R56" i="1"/>
  <c r="R48" i="1"/>
  <c r="S28" i="1"/>
  <c r="S18" i="1"/>
  <c r="Q34" i="1"/>
  <c r="O50" i="1"/>
  <c r="R50" i="1"/>
  <c r="R29" i="1"/>
  <c r="O40" i="1"/>
  <c r="P18" i="1"/>
  <c r="M19" i="1"/>
  <c r="G19" i="1" s="1"/>
  <c r="B2" i="3"/>
  <c r="B39" i="3"/>
  <c r="B36" i="3"/>
  <c r="B30" i="3"/>
  <c r="B23" i="3"/>
  <c r="B20" i="3"/>
  <c r="B17" i="3"/>
  <c r="B14" i="3"/>
  <c r="B11" i="3"/>
  <c r="B8" i="3"/>
  <c r="H14" i="1" l="1"/>
  <c r="U14" i="1"/>
  <c r="V14" i="1" s="1"/>
  <c r="S14" i="1"/>
  <c r="P16" i="1"/>
  <c r="R15" i="1"/>
  <c r="P32" i="1"/>
  <c r="O27" i="1"/>
  <c r="R27" i="1"/>
  <c r="Q55" i="1"/>
  <c r="O31" i="1"/>
  <c r="S50" i="1"/>
  <c r="S27" i="1"/>
  <c r="U19" i="1"/>
  <c r="V19" i="1" s="1"/>
  <c r="Q45" i="1"/>
  <c r="S45" i="1"/>
  <c r="S54" i="1"/>
  <c r="R19" i="1"/>
  <c r="O32" i="1"/>
  <c r="R16" i="1"/>
  <c r="O16" i="1"/>
  <c r="O19" i="1"/>
  <c r="R31" i="1"/>
  <c r="S31" i="1"/>
  <c r="S15" i="1"/>
  <c r="R14" i="1"/>
  <c r="S55" i="1"/>
  <c r="S32" i="1"/>
  <c r="O54" i="1"/>
  <c r="R55" i="1"/>
  <c r="Q19" i="1"/>
  <c r="O15" i="1"/>
  <c r="Q14" i="1"/>
  <c r="H13" i="1"/>
  <c r="J13" i="1"/>
  <c r="I13" i="1"/>
  <c r="S13" i="1"/>
  <c r="Q13" i="1"/>
  <c r="O13" i="1"/>
  <c r="R13" i="1"/>
  <c r="U13" i="1"/>
  <c r="V13" i="1" s="1"/>
  <c r="P13" i="1"/>
  <c r="Q54" i="1"/>
  <c r="R30" i="1"/>
  <c r="P15" i="1"/>
  <c r="P14" i="1"/>
  <c r="P19" i="1"/>
  <c r="M20" i="1"/>
  <c r="B2" i="5"/>
  <c r="B2" i="4"/>
  <c r="B24" i="3"/>
  <c r="B40" i="3"/>
  <c r="B44" i="3" s="1"/>
  <c r="E12" i="1" s="1"/>
  <c r="G20" i="1" l="1"/>
  <c r="Q20" i="1" s="1"/>
  <c r="U20" i="1"/>
  <c r="V20" i="1" s="1"/>
  <c r="H12" i="1"/>
  <c r="U12" i="1"/>
  <c r="V12" i="1" s="1"/>
  <c r="I12" i="1"/>
  <c r="J12" i="1"/>
  <c r="S12" i="1" s="1"/>
  <c r="R12" i="1"/>
  <c r="M21" i="1"/>
  <c r="M22" i="1"/>
  <c r="B2" i="7"/>
  <c r="B2" i="6"/>
  <c r="P12" i="1" l="1"/>
  <c r="O12" i="1"/>
  <c r="Q12" i="1"/>
  <c r="G22" i="1"/>
  <c r="P22" i="1" s="1"/>
  <c r="U22" i="1"/>
  <c r="V22" i="1" s="1"/>
  <c r="G21" i="1"/>
  <c r="Q21" i="1" s="1"/>
  <c r="U21" i="1"/>
  <c r="V21" i="1" s="1"/>
  <c r="M23" i="1"/>
  <c r="B2" i="8"/>
  <c r="B2" i="9"/>
  <c r="G23" i="1" l="1"/>
  <c r="P23" i="1" s="1"/>
  <c r="U23" i="1"/>
  <c r="V23" i="1" s="1"/>
  <c r="M24" i="1"/>
  <c r="B2" i="10"/>
  <c r="G24" i="1" l="1"/>
  <c r="P24" i="1" s="1"/>
  <c r="U24" i="1"/>
  <c r="V24" i="1" s="1"/>
  <c r="M25" i="1"/>
  <c r="B2" i="11"/>
  <c r="G25" i="1" l="1"/>
  <c r="P25" i="1" s="1"/>
  <c r="U25" i="1"/>
  <c r="V25" i="1" s="1"/>
  <c r="M26" i="1"/>
  <c r="B2" i="12"/>
  <c r="G26" i="1" l="1"/>
  <c r="P26" i="1" s="1"/>
  <c r="U26" i="1"/>
  <c r="V26" i="1" s="1"/>
  <c r="M27" i="1"/>
  <c r="B2" i="15"/>
  <c r="B2" i="13"/>
  <c r="B2" i="14"/>
  <c r="G27" i="1" l="1"/>
  <c r="U27" i="1"/>
  <c r="V27" i="1" s="1"/>
  <c r="Q27" i="1"/>
  <c r="M28" i="1"/>
  <c r="B2" i="16"/>
  <c r="G28" i="1" l="1"/>
  <c r="P28" i="1" s="1"/>
  <c r="U28" i="1"/>
  <c r="V28" i="1" s="1"/>
  <c r="M29" i="1"/>
  <c r="G29" i="1" s="1"/>
  <c r="B2" i="17"/>
  <c r="Q29" i="1" l="1"/>
  <c r="U29" i="1"/>
  <c r="V29" i="1" s="1"/>
  <c r="M30" i="1"/>
  <c r="B2" i="18"/>
  <c r="G30" i="1" l="1"/>
  <c r="U30" i="1"/>
  <c r="V30" i="1" s="1"/>
  <c r="M31" i="1"/>
  <c r="P30" i="1"/>
  <c r="B2" i="19"/>
  <c r="G31" i="1" l="1"/>
  <c r="P31" i="1" s="1"/>
  <c r="U31" i="1"/>
  <c r="V31" i="1" s="1"/>
  <c r="M32" i="1"/>
  <c r="B2" i="20"/>
  <c r="G32" i="1" l="1"/>
  <c r="Q32" i="1" s="1"/>
  <c r="U32" i="1"/>
  <c r="V32" i="1" s="1"/>
  <c r="M33" i="1"/>
  <c r="B2" i="21"/>
  <c r="G33" i="1" l="1"/>
  <c r="P33" i="1" s="1"/>
  <c r="U33" i="1"/>
  <c r="V33" i="1" s="1"/>
  <c r="M34" i="1"/>
  <c r="G34" i="1" s="1"/>
  <c r="B2" i="22"/>
  <c r="U34" i="1" l="1"/>
  <c r="V34" i="1" s="1"/>
  <c r="M35" i="1"/>
  <c r="P34" i="1"/>
  <c r="B2" i="24"/>
  <c r="G35" i="1" l="1"/>
  <c r="Q35" i="1" s="1"/>
  <c r="U35" i="1"/>
  <c r="V35" i="1" s="1"/>
  <c r="M36" i="1"/>
  <c r="B2" i="25"/>
  <c r="G36" i="1" l="1"/>
  <c r="Q36" i="1" s="1"/>
  <c r="U36" i="1"/>
  <c r="V36" i="1" s="1"/>
  <c r="M37" i="1"/>
  <c r="B2" i="26"/>
  <c r="G37" i="1" l="1"/>
  <c r="Q37" i="1" s="1"/>
  <c r="U37" i="1"/>
  <c r="V37" i="1" s="1"/>
  <c r="M38" i="1"/>
  <c r="B2" i="27"/>
  <c r="G38" i="1" l="1"/>
  <c r="Q38" i="1" s="1"/>
  <c r="U38" i="1"/>
  <c r="V38" i="1" s="1"/>
  <c r="M39" i="1"/>
  <c r="B2" i="28"/>
  <c r="G39" i="1" l="1"/>
  <c r="Q39" i="1" s="1"/>
  <c r="U39" i="1"/>
  <c r="V39" i="1" s="1"/>
  <c r="M40" i="1"/>
  <c r="B2" i="29"/>
  <c r="G40" i="1" l="1"/>
  <c r="Q40" i="1" s="1"/>
  <c r="U40" i="1"/>
  <c r="V40" i="1" s="1"/>
  <c r="M41" i="1"/>
  <c r="B2" i="30"/>
  <c r="G41" i="1" l="1"/>
  <c r="O41" i="1" s="1"/>
  <c r="U41" i="1"/>
  <c r="V41" i="1" s="1"/>
  <c r="M42" i="1"/>
  <c r="B2" i="31"/>
  <c r="G42" i="1" l="1"/>
  <c r="O42" i="1" s="1"/>
  <c r="U42" i="1"/>
  <c r="V42" i="1" s="1"/>
  <c r="M43" i="1"/>
  <c r="B2" i="32"/>
  <c r="G43" i="1" l="1"/>
  <c r="P43" i="1" s="1"/>
  <c r="U43" i="1"/>
  <c r="V43" i="1" s="1"/>
  <c r="M44" i="1"/>
  <c r="G44" i="1" s="1"/>
  <c r="B2" i="34"/>
  <c r="U44" i="1" l="1"/>
  <c r="V44" i="1" s="1"/>
  <c r="M45" i="1"/>
  <c r="P44" i="1"/>
  <c r="B2" i="35"/>
  <c r="G45" i="1" l="1"/>
  <c r="U45" i="1"/>
  <c r="V45" i="1" s="1"/>
  <c r="P45" i="1"/>
  <c r="M46" i="1"/>
  <c r="B2" i="36"/>
  <c r="G46" i="1" l="1"/>
  <c r="P46" i="1" s="1"/>
  <c r="U46" i="1"/>
  <c r="V46" i="1" s="1"/>
  <c r="M47" i="1"/>
  <c r="B2" i="37"/>
  <c r="G47" i="1" l="1"/>
  <c r="P47" i="1" s="1"/>
  <c r="U47" i="1"/>
  <c r="V47" i="1" s="1"/>
  <c r="M48" i="1"/>
  <c r="B2" i="38"/>
  <c r="G48" i="1" l="1"/>
  <c r="U48" i="1"/>
  <c r="V48" i="1" s="1"/>
  <c r="P48" i="1"/>
  <c r="M49" i="1"/>
  <c r="B2" i="39"/>
  <c r="G49" i="1" l="1"/>
  <c r="U49" i="1"/>
  <c r="V49" i="1" s="1"/>
  <c r="M50" i="1"/>
  <c r="P49" i="1"/>
  <c r="B2" i="40"/>
  <c r="G50" i="1" l="1"/>
  <c r="Q50" i="1" s="1"/>
  <c r="U50" i="1"/>
  <c r="V50" i="1" s="1"/>
  <c r="M51" i="1"/>
  <c r="B2" i="41"/>
  <c r="G51" i="1" l="1"/>
  <c r="U51" i="1"/>
  <c r="V51" i="1" s="1"/>
  <c r="M52" i="1"/>
  <c r="P51" i="1"/>
  <c r="B2" i="42"/>
  <c r="G52" i="1" l="1"/>
  <c r="O52" i="1" s="1"/>
  <c r="U52" i="1"/>
  <c r="V52" i="1" s="1"/>
  <c r="M53" i="1"/>
  <c r="B2" i="43"/>
  <c r="G53" i="1" l="1"/>
  <c r="P53" i="1" s="1"/>
  <c r="U53" i="1"/>
  <c r="V53" i="1" s="1"/>
  <c r="M54" i="1"/>
  <c r="B2" i="44"/>
  <c r="G54" i="1" l="1"/>
  <c r="P54" i="1" s="1"/>
  <c r="U54" i="1"/>
  <c r="V54" i="1" s="1"/>
  <c r="M55" i="1"/>
  <c r="B2" i="45"/>
  <c r="G55" i="1" l="1"/>
  <c r="P55" i="1" s="1"/>
  <c r="U55" i="1"/>
  <c r="V55" i="1" s="1"/>
  <c r="M56" i="1"/>
  <c r="B2" i="46"/>
  <c r="G56" i="1" l="1"/>
  <c r="P56" i="1" s="1"/>
  <c r="U56" i="1"/>
  <c r="V56" i="1" s="1"/>
  <c r="M57" i="1"/>
  <c r="B2" i="47"/>
  <c r="G57" i="1" l="1"/>
  <c r="P57" i="1" s="1"/>
  <c r="U57" i="1"/>
  <c r="V57" i="1" s="1"/>
  <c r="M58" i="1"/>
  <c r="G58" i="1" s="1"/>
  <c r="B2" i="48"/>
  <c r="U58" i="1" l="1"/>
  <c r="V58" i="1" s="1"/>
  <c r="M59" i="1"/>
  <c r="Q58" i="1"/>
  <c r="B2" i="49"/>
  <c r="G59" i="1" l="1"/>
  <c r="P59" i="1" s="1"/>
  <c r="U59" i="1"/>
  <c r="V59" i="1" s="1"/>
  <c r="B2" i="50"/>
  <c r="B2" i="52" l="1"/>
  <c r="B2" i="51"/>
</calcChain>
</file>

<file path=xl/connections.xml><?xml version="1.0" encoding="utf-8"?>
<connections xmlns="http://schemas.openxmlformats.org/spreadsheetml/2006/main">
  <connection id="1" keepAlive="1" name="ThisWorkbookDataModel" description="Modello di dati"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Indice Schede!$F$11:$F$58" type="102" refreshedVersion="5" minRefreshableVersion="5">
    <extLst>
      <ext xmlns:x15="http://schemas.microsoft.com/office/spreadsheetml/2010/11/main" uri="{DE250136-89BD-433C-8126-D09CA5730AF9}">
        <x15:connection id="Intervallo-f8e15a35-062e-4b2b-9627-7f6d5c76667f" autoDelete="1">
          <x15:rangePr sourceName="_xlcn.WorksheetConnection_IndiceSchedeF11F58"/>
        </x15:connection>
      </ext>
    </extLst>
  </connection>
  <connection id="3" name="WorksheetConnection_Indice Schede!$N$10:$R$63" type="102" refreshedVersion="5" minRefreshableVersion="5">
    <extLst>
      <ext xmlns:x15="http://schemas.microsoft.com/office/spreadsheetml/2010/11/main" uri="{DE250136-89BD-433C-8126-D09CA5730AF9}">
        <x15:connection id="Intervallo1-becca46c-d094-4ace-b0cc-b1c30203dbb2" autoDelete="1">
          <x15:rangePr sourceName="_xlcn.WorksheetConnection_IndiceSchedeN10R63"/>
        </x15:connection>
      </ext>
    </extLst>
  </connection>
  <connection id="4" name="WorksheetConnection_RISCHIO2.xlsx!'Indice Schede'!$F$10:$F$58" type="102" refreshedVersion="5" minRefreshableVersion="5">
    <extLst>
      <ext xmlns:x15="http://schemas.microsoft.com/office/spreadsheetml/2010/11/main" uri="{DE250136-89BD-433C-8126-D09CA5730AF9}">
        <x15:connection id="Indice Schede   F 10  F 58-8ddd3b55-e471-4162-a5cd-2b69d447873e" autoDelete="1">
          <x15:rangePr sourceName="_xlcn.WorksheetConnection_RISCHIO2.xlsxIndiceSchedeF10F58"/>
        </x15:connection>
      </ext>
    </extLst>
  </connection>
</connections>
</file>

<file path=xl/sharedStrings.xml><?xml version="1.0" encoding="utf-8"?>
<sst xmlns="http://schemas.openxmlformats.org/spreadsheetml/2006/main" count="6173" uniqueCount="266">
  <si>
    <t>Num. scheda</t>
  </si>
  <si>
    <t>Procedimento o sottoprocedimento a rischio</t>
  </si>
  <si>
    <t xml:space="preserve">Concorso per la progressione in carriera del personale </t>
  </si>
  <si>
    <t xml:space="preserve">Selezione per l'affidamento di un incarico professionale </t>
  </si>
  <si>
    <t>Affidamento mediante procedura aperta (o ristretta) di lavori, servizi, forniture</t>
  </si>
  <si>
    <t>Affidamento diretto di lavori, servizi o forniture</t>
  </si>
  <si>
    <t>Permesso di costruire in aree assoggettate ad autorizzazione paesaggistica</t>
  </si>
  <si>
    <t>Provvedimenti di pianificazione urbanistica generale</t>
  </si>
  <si>
    <t>Provvedimenti di pianificazione urbanistica attuativa</t>
  </si>
  <si>
    <t xml:space="preserve">Levata dei protesti </t>
  </si>
  <si>
    <t>Gestione delle sanzioni per violazione del CDS</t>
  </si>
  <si>
    <t>Accertamenti e verifiche dei tributi locali</t>
  </si>
  <si>
    <t>Accertamenti con adesione dei tributi locali</t>
  </si>
  <si>
    <t>Accertamenti e controlli sugli abusi edilizi</t>
  </si>
  <si>
    <t>Incentivi economici al personale (produttività e retribuzioni di risultato)</t>
  </si>
  <si>
    <t>Autorizzazione all’occupazione del suolo pubblico</t>
  </si>
  <si>
    <t>Documenti di identità</t>
  </si>
  <si>
    <t>Raccolta e smaltimento rifiuti</t>
  </si>
  <si>
    <t>Gestione delle sepolture e dei loculi</t>
  </si>
  <si>
    <t>Gestione delle tombe di famiglia</t>
  </si>
  <si>
    <t>Rilascio di patrocini</t>
  </si>
  <si>
    <t>Gestione dei procedimenti di segnalazione e reclamo</t>
  </si>
  <si>
    <t>Gestione della leva</t>
  </si>
  <si>
    <t>Gestione dell'elettorato</t>
  </si>
  <si>
    <t>Gestione degli alloggi pubblici</t>
  </si>
  <si>
    <t>Vigilanza sulla circolazione e la sosta</t>
  </si>
  <si>
    <t>Affidamenti in house</t>
  </si>
  <si>
    <t>Controlli sull'uso del territorio</t>
  </si>
  <si>
    <t>In relazione all'assegnazione dei punteggi sul rischio,​ gli stessi rappresentano valori adatti ad un comune che non ha avuto al momento alcun episodio corruttivo, si è​ quindi ​scelto di mantenere un punteggio standard.</t>
  </si>
  <si>
    <t>Indice schede per la valutazione del rischio</t>
  </si>
  <si>
    <t>Alla fine della lavorazione, è possibile stampare il prospetto finale, da allegare alla deliberazione comunale e al Piano Triennale per la Prevenzione della Corruzione e per la Trasparenza.</t>
  </si>
  <si>
    <t>SI</t>
  </si>
  <si>
    <t>NO</t>
  </si>
  <si>
    <t>Concorso per l'assunzione di personale</t>
  </si>
  <si>
    <t>1. Valutazione della probabilità</t>
  </si>
  <si>
    <t xml:space="preserve">Criteri </t>
  </si>
  <si>
    <t xml:space="preserve">Punteggi </t>
  </si>
  <si>
    <t>Criterio 1: discrezionalità</t>
  </si>
  <si>
    <t>Il processo è discrezionale?</t>
  </si>
  <si>
    <t>No, è del tutto vincolato = 1</t>
  </si>
  <si>
    <t>È parzialmente vincolato dalla legge e da atti amministrativi (regolamenti, direttive, circolari) = 2</t>
  </si>
  <si>
    <t>È parzialmente vincolato solo dalla legge = 3</t>
  </si>
  <si>
    <t>È parzialmente vincolato solo da atti amministrativi (regolamenti, direttive, circolari) = 4</t>
  </si>
  <si>
    <t>È altamente discrezionale = 5</t>
  </si>
  <si>
    <t xml:space="preserve">punteggio assegnato </t>
  </si>
  <si>
    <t>Criterio 2: rilevanza esterna</t>
  </si>
  <si>
    <t>Il processo produce effetti diretti all'esterno dell'amministrazione di riferimento ?</t>
  </si>
  <si>
    <t>No, ha come destinatario finale un ufficio interno = 2</t>
  </si>
  <si>
    <t>Si, il risultato del processo è rivolto direttamente ad utenti esterni = 5</t>
  </si>
  <si>
    <t>Criterio 3: complessità del processo</t>
  </si>
  <si>
    <t>Si tratta di un processo complesso che comporta il coinvolgimento di più amministrazioni (esclusi i controlli) in fasi successive per il conseguimento del risultato?</t>
  </si>
  <si>
    <t>No, il processo coinvolge una sola PA = 1</t>
  </si>
  <si>
    <t>Si, il processo coinvolge più di tre amministrazioni = 3</t>
  </si>
  <si>
    <t>Si, il processo coinvolge più di cinque amministrazioni = 5</t>
  </si>
  <si>
    <t>Criterio 4: valore economico</t>
  </si>
  <si>
    <t>Qual è l'impatto economico del processo?</t>
  </si>
  <si>
    <t>Ha rilevanza esclusivamente interna = 1</t>
  </si>
  <si>
    <t>Comporta l'attribuzione di vantaggi a soggetti esterni, ma di non particolare rilievo economico (es. borse di studio) = 3</t>
  </si>
  <si>
    <t>Comporta l'affidamento di considerevoli vantaggi a soggetti esterni (es. appalto) = 5</t>
  </si>
  <si>
    <t>Criterio 5: frazionabilità del processo</t>
  </si>
  <si>
    <t>No = 1</t>
  </si>
  <si>
    <t>Si = 5</t>
  </si>
  <si>
    <t>Criterio 6: controlli</t>
  </si>
  <si>
    <t>Anche sulla base dell'esperienza pregressa, il tipo di controllo applicato sul processo è adeguato a neutralizzare il rischio?</t>
  </si>
  <si>
    <t>Si, costituisce un efficace strumento di neutralizzazione = 1</t>
  </si>
  <si>
    <t>Si, è molto efficace = 2</t>
  </si>
  <si>
    <t>Si, per una percentuale approssimativa del 50% = 3</t>
  </si>
  <si>
    <t>Si, ma in minima parte = 4</t>
  </si>
  <si>
    <t>No, il rischio rimane indifferente = 5</t>
  </si>
  <si>
    <t>Valore stimato della probabilità</t>
  </si>
  <si>
    <t>0 = nessuna probabilità; 1 = improbabile; 2 = poco probabile; 3 = probabile; 4 = molto probabile; 5 = altamente probabile.</t>
  </si>
  <si>
    <t>-</t>
  </si>
  <si>
    <t>Seleziona da elenco:</t>
  </si>
  <si>
    <t>Il risultato finale del processo può essere raggiunto anche effettuando una pluralità di operazioni di entità economica ridotta che, considerate complessivamente, alla fine assicurano lo stesso risultato?</t>
  </si>
  <si>
    <t>Scheda</t>
  </si>
  <si>
    <t>Processo valutato?</t>
  </si>
  <si>
    <t>Torna all'indice</t>
  </si>
  <si>
    <t>Indice dei processi sottoposti a valutazione rischio 
(LINK ALLE SCHEDE)</t>
  </si>
  <si>
    <r>
      <t xml:space="preserve">Ogni scheda si compone di tre parti, la prima di </t>
    </r>
    <r>
      <rPr>
        <b/>
        <u/>
        <sz val="12"/>
        <color theme="1"/>
        <rFont val="Arial"/>
        <family val="2"/>
      </rPr>
      <t>valutazione delle probabilità</t>
    </r>
    <r>
      <rPr>
        <sz val="12"/>
        <color theme="1"/>
        <rFont val="Arial"/>
        <family val="2"/>
      </rPr>
      <t xml:space="preserve">, la seconda con la </t>
    </r>
    <r>
      <rPr>
        <b/>
        <u/>
        <sz val="12"/>
        <color theme="1"/>
        <rFont val="Arial"/>
        <family val="2"/>
      </rPr>
      <t>valutazione dell’impatto</t>
    </r>
    <r>
      <rPr>
        <sz val="12"/>
        <color theme="1"/>
        <rFont val="Arial"/>
        <family val="2"/>
      </rPr>
      <t xml:space="preserve"> e la terza con la </t>
    </r>
    <r>
      <rPr>
        <b/>
        <u/>
        <sz val="12"/>
        <color theme="1"/>
        <rFont val="Arial"/>
        <family val="2"/>
      </rPr>
      <t>valutazione complessiva del rischio</t>
    </r>
  </si>
  <si>
    <t>2. Valutazione dell'impatto</t>
  </si>
  <si>
    <t>Criterio 1: impatto organizzativo</t>
  </si>
  <si>
    <t>Rispetto al totale del personale impiegato nel singolo servizio (unità organizzativa semplice) competente a svolgere il processo (o la fase del processo di competenza della PA) nell'ambito della singola PA, quale percentuale di personale è impiegata nel processo? (Se il processo coinvolge l'attività di più servizi nell'ambito della stessa PA occorre riferire la percentuale al personale impiegato nei servizi coinvolti)</t>
  </si>
  <si>
    <t>Criterio 2: impatto economico</t>
  </si>
  <si>
    <t>Nel corso degli ultimi cinque anni sono state pronunciate sentenze della Corte dei Conti a carico di dipendenti (dirigenti o dipendenti) della PA o sono state pronunciate sentenze di risarcimento del danno nei confronti della PA per la medesima tipologia di evento o di tipologie analoghe?</t>
  </si>
  <si>
    <t>Criterio 3: impatto reputazionale</t>
  </si>
  <si>
    <t>Nel corso degli ultimi anni sono stati pubblicati su giornali o riviste articoli aventi ad oggetto il medesimo evento o eventi analoghi?</t>
  </si>
  <si>
    <t>No = 0</t>
  </si>
  <si>
    <t>Non ne abbiamo memoria = 1</t>
  </si>
  <si>
    <t>Si, sulla stampa locale = 2</t>
  </si>
  <si>
    <t>Si, sulla stampa nazionale = 3</t>
  </si>
  <si>
    <t>Si, sulla stampa locale e nazionale = 4</t>
  </si>
  <si>
    <t>Si sulla stampa, locale, nazionale ed internazionale = 5</t>
  </si>
  <si>
    <t xml:space="preserve">Criterio 4: impatto sull'immagine </t>
  </si>
  <si>
    <t>A quale livello può collocarsi il rischio dell'evento (livello apicale, intermedio, basso), ovvero la posizione/il ruolo che l'eventuale soggetto riveste nell'organizzazione è elevata, media o bassa?</t>
  </si>
  <si>
    <t>Valore stimato dell'impatto</t>
  </si>
  <si>
    <t>0 = nessun impatto; 1 = marginale; 2 = minore; 3 = soglia; 4 = serio; 5 = superiore</t>
  </si>
  <si>
    <t>3. Valutazione complessiva del rischio</t>
  </si>
  <si>
    <t>Fino a circa il 20% = 1</t>
  </si>
  <si>
    <t>Fino a circa il 40% = 2</t>
  </si>
  <si>
    <t>Fino a circa il 60% = 3</t>
  </si>
  <si>
    <t>Fino a circa lo 80% = 4</t>
  </si>
  <si>
    <t>Fino a circa il 100% = 5</t>
  </si>
  <si>
    <t>Processo valutato</t>
  </si>
  <si>
    <t>Controllo compilazione</t>
  </si>
  <si>
    <t>A livello di dirigente di ufficio non generale, ovvero posizione apicale o posizione organizzativa = 3</t>
  </si>
  <si>
    <t>A livello di addetto = 1</t>
  </si>
  <si>
    <t>A livello di collaboratore o funzionario = 2</t>
  </si>
  <si>
    <t>A livello di dirigente d'ufficio generale = 4</t>
  </si>
  <si>
    <t>A livello di capo dipartimento/segretario generale = 5</t>
  </si>
  <si>
    <t xml:space="preserve">Valutazione complessiva del rischio = probabilità * impatto </t>
  </si>
  <si>
    <t>Probabilità</t>
  </si>
  <si>
    <t>Impatto</t>
  </si>
  <si>
    <t>Rischio</t>
  </si>
  <si>
    <t>Valutare i punteggi proposti inserendo​, dove necessario, le eventuali variazioni: per accedere alla compilazione delle schede, cliccare sul singolo procedimento.</t>
  </si>
  <si>
    <t>4. Misure specifiche da adottare nel triennio per ridurre ulteriormente il rischio</t>
  </si>
  <si>
    <t>Permesso di costruire</t>
  </si>
  <si>
    <t xml:space="preserve">Concessione di sovvenzioni, contributi, sussidi, ausili finanziari, nonché attribuzione di vantaggi economici di qualunque genere </t>
  </si>
  <si>
    <t>Gestione ordinaria delle entrate di bilancio</t>
  </si>
  <si>
    <t>Gestione ordinaria delle spese di bilancio</t>
  </si>
  <si>
    <t>Autorizzazioni ex artt. 68 e 69 del TULPS (spettacoli anche viaggianti, pubblici intrattenimenti, feste da ballo, esposizioni, gare)</t>
  </si>
  <si>
    <t>Permesso di costruire convenzionato</t>
  </si>
  <si>
    <t>Pratiche anagrafiche</t>
  </si>
  <si>
    <t>Gestione del protocollo</t>
  </si>
  <si>
    <t>Gestione dell'archivio</t>
  </si>
  <si>
    <t>Organizzazione eventi</t>
  </si>
  <si>
    <t>Gare ad evidenza pubblica di vendita di beni</t>
  </si>
  <si>
    <t>Funzionamento degli organi collegiali</t>
  </si>
  <si>
    <t>Formazione di determinazioni, ordinanze, decreti ed altri atti amministrativi</t>
  </si>
  <si>
    <t>Designazione dei rappresentanti dell'ente presso enti, società, fondazioni</t>
  </si>
  <si>
    <t>Gestione del diritto allo studio</t>
  </si>
  <si>
    <t>Avvertenza metodologica</t>
  </si>
  <si>
    <t>Le presenti schede sono state predisposte in funzione del documento principale a cui si riferiscono.</t>
  </si>
  <si>
    <r>
      <t xml:space="preserve">In tale documento </t>
    </r>
    <r>
      <rPr>
        <b/>
        <u/>
        <sz val="10"/>
        <color theme="1"/>
        <rFont val="Arial"/>
        <family val="2"/>
      </rPr>
      <t>sono indicate le premesse</t>
    </r>
    <r>
      <rPr>
        <sz val="10"/>
        <color theme="1"/>
        <rFont val="Arial"/>
        <family val="2"/>
      </rPr>
      <t xml:space="preserve"> che hanno portato alla loro redazione, che sono di due ordini: gli aspetti locali e particolari di questo comune e le indicazioni standardizzate dell’ANAC. </t>
    </r>
  </si>
  <si>
    <t>Sull’assegnazione dei punteggi sul rischio, essendo questo un comune che non ha avuto al momento alcun episodio corruttivo, si è scelto di mantenere un punteggio standard.</t>
  </si>
  <si>
    <r>
      <t xml:space="preserve">Anche i </t>
    </r>
    <r>
      <rPr>
        <b/>
        <u/>
        <sz val="10"/>
        <color theme="1"/>
        <rFont val="Arial"/>
        <family val="2"/>
      </rPr>
      <t>risultati finali della valutazione del rischio</t>
    </r>
    <r>
      <rPr>
        <sz val="10"/>
        <color theme="1"/>
        <rFont val="Arial"/>
        <family val="2"/>
      </rPr>
      <t xml:space="preserve"> sono stati poi riportati nel documento principale e appositamente riassunti in tabelle di facile lettura.</t>
    </r>
  </si>
  <si>
    <t>INDICE DELLE SCHEDE</t>
  </si>
  <si>
    <r>
      <t xml:space="preserve">Ogni scheda si compone di tre parti, la prima di </t>
    </r>
    <r>
      <rPr>
        <b/>
        <i/>
        <u/>
        <sz val="10"/>
        <color theme="1"/>
        <rFont val="Arial"/>
        <family val="2"/>
      </rPr>
      <t>valutazione delle probabilità</t>
    </r>
    <r>
      <rPr>
        <i/>
        <sz val="10"/>
        <color theme="1"/>
        <rFont val="Arial"/>
        <family val="2"/>
      </rPr>
      <t xml:space="preserve">, la seconda, nella pagina successiva, con la </t>
    </r>
    <r>
      <rPr>
        <b/>
        <i/>
        <u/>
        <sz val="10"/>
        <color theme="1"/>
        <rFont val="Arial"/>
        <family val="2"/>
      </rPr>
      <t>valutazione dell’impatto</t>
    </r>
    <r>
      <rPr>
        <i/>
        <sz val="10"/>
        <color theme="1"/>
        <rFont val="Arial"/>
        <family val="2"/>
      </rPr>
      <t xml:space="preserve"> e la terza con la </t>
    </r>
    <r>
      <rPr>
        <b/>
        <i/>
        <u/>
        <sz val="10"/>
        <color theme="1"/>
        <rFont val="Arial"/>
        <family val="2"/>
      </rPr>
      <t>valutazione complessiva del rischio</t>
    </r>
  </si>
  <si>
    <t xml:space="preserve">02 - Concorso per la progressione in carriera del personale </t>
  </si>
  <si>
    <t>Probabilità (P)</t>
  </si>
  <si>
    <t>Impatto (I)</t>
  </si>
  <si>
    <t>Rischio (Pxl)</t>
  </si>
  <si>
    <t>45 - Vigilanza sulla circolazione e la sosta</t>
  </si>
  <si>
    <t>Rischio basso</t>
  </si>
  <si>
    <t>Richio medio-alto</t>
  </si>
  <si>
    <t>Rischio medio-basso</t>
  </si>
  <si>
    <t>Rischio alto</t>
  </si>
  <si>
    <t>Rischio medio</t>
  </si>
  <si>
    <t>10 - Provvedimenti di pianificazione urbanistica attuativa</t>
  </si>
  <si>
    <t xml:space="preserve">11 - Levata dei protesti </t>
  </si>
  <si>
    <t>12 - Gestione delle sanzioni per violazione del CDS</t>
  </si>
  <si>
    <t>13 - Gestione ordinaria delle entrate di bilancio</t>
  </si>
  <si>
    <t>14 - Gestione ordinaria delle spese di bilancio</t>
  </si>
  <si>
    <t>15 - Accertamenti e verifiche dei tributi locali</t>
  </si>
  <si>
    <t>16 - Accertamenti con adesione dei tributi locali</t>
  </si>
  <si>
    <t>17 - Accertamenti e controlli sugli abusi edilizi</t>
  </si>
  <si>
    <t>18 - Incentivi economici al personale (produttività e retribuzioni di risultato)</t>
  </si>
  <si>
    <t>19 - Autorizzazione all’occupazione del suolo pubblico</t>
  </si>
  <si>
    <t>20 - Autorizzazioni ex artt. 68 e 69 del TULPS (spettacoli anche viaggianti, pubblici intrattenimenti, feste da ballo, esposizioni, gare)</t>
  </si>
  <si>
    <t>21 - Permesso di costruire convenzionato</t>
  </si>
  <si>
    <t>22 - Pratiche anagrafiche</t>
  </si>
  <si>
    <t>23 - Documenti di identità</t>
  </si>
  <si>
    <t>24 - Servizi per minori e famiglie</t>
  </si>
  <si>
    <t>25 - Servizi assistenziali e socio-sanitari per anziani</t>
  </si>
  <si>
    <t>26 - Servizi per disabili</t>
  </si>
  <si>
    <t>27 - Servizi per adulti in difficoltà</t>
  </si>
  <si>
    <t>28 - Servizi di integrazione dei cittadini stranieri</t>
  </si>
  <si>
    <t>29 - Raccolta e smaltimento rifiuti</t>
  </si>
  <si>
    <t>30 - Gestione del protocollo</t>
  </si>
  <si>
    <t>31 - Gestione dell'archivio</t>
  </si>
  <si>
    <t>32 - Gestione delle sepolture e dei loculi</t>
  </si>
  <si>
    <t>33 - Gestione delle tombe di famiglia</t>
  </si>
  <si>
    <t>34 - Organizzazione eventi</t>
  </si>
  <si>
    <t>35 - Rilascio di patrocini</t>
  </si>
  <si>
    <t>36 - Gare ad evidenza pubblica di vendita di beni</t>
  </si>
  <si>
    <t>37 - Funzionamento degli organi collegiali</t>
  </si>
  <si>
    <t>38 - Formazione di determinazioni, ordinanze, decreti ed altri atti amministrativi</t>
  </si>
  <si>
    <t>39 - Designazione dei rappresentanti dell'ente presso enti, società, fondazioni</t>
  </si>
  <si>
    <t>40 - Gestione dei procedimenti di segnalazione e reclamo</t>
  </si>
  <si>
    <t>41 - Gestione della leva</t>
  </si>
  <si>
    <t>42 - Gestione dell'elettorato</t>
  </si>
  <si>
    <t>43 - Gestione degli alloggi pubblici</t>
  </si>
  <si>
    <t>44 - Gestione del diritto allo studio</t>
  </si>
  <si>
    <t>47 - Affidamenti in house</t>
  </si>
  <si>
    <t>48 - Controlli sull'uso del territorio</t>
  </si>
  <si>
    <t>Misure riduzione rischio inserite</t>
  </si>
  <si>
    <t>Processo analizzato</t>
  </si>
  <si>
    <t>Misure per la riduzione del rischio</t>
  </si>
  <si>
    <t>Nuova scheda</t>
  </si>
  <si>
    <t>Processo non sottoposto a mappatura e valutazione del rischio</t>
  </si>
  <si>
    <t>01 - Concorso per l'assunzione di personale</t>
  </si>
  <si>
    <t xml:space="preserve">03 - Selezione per l'affidamento di un incarico professionale </t>
  </si>
  <si>
    <t>04 - Affidamento mediante procedura aperta (o ristretta) di lavori, servizi, forniture</t>
  </si>
  <si>
    <t>05 - Affidamento diretto di lavori, servizi o forniture</t>
  </si>
  <si>
    <t>06 - Permesso di costruire</t>
  </si>
  <si>
    <t>07 - Permesso di costruire in aree assoggettate ad autorizzazione paesaggistica</t>
  </si>
  <si>
    <t xml:space="preserve">08 - Concessione di sovvenzioni, contributi, sussidi, ausili finanziari, nonché attribuzione di vantaggi economici di qualunque genere </t>
  </si>
  <si>
    <t>09 - Provvedimenti di pianificazione urbanistica generale</t>
  </si>
  <si>
    <t>I due fattori maggiori di rischio corruttivo sono legati alla rilevanza esterna del processo e al suo impatto economico. Si ritiene pertanto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t>
  </si>
  <si>
    <t>Rispetto al processo n. 1, in questo caso il rischio è minore, per il maggiore controllo interno e il minore impatto esterno. In ogni caso risulta anche qui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t>
  </si>
  <si>
    <t>Pur con i recenti correttivi delle norme che obbligano a fare un piano preliminare e con delle forti limitazione della spesa, questo processo può nascondere una certa pericolosità corruttiva in relazione alle valutazioni di merito che, in via preliminare hanno detrminato l'esigenza di ricorrere a figure esterne all'amministrazione e all'ammontare del corrispettivo, comunque denominato. Si ritiene pertanto necessario disporre che il RPCT venga fatto destinatario per opportuna conoscenza di tutti i provvedimenti di impegno di spesa relativi a corrispettivi particolarmente rilevanti.</t>
  </si>
  <si>
    <t>Le recenti novità che obbligano al ricorso al mercato elettronico e alla limitazione solo a detreminate forniture di meccanismi semplificati di gara, sembrerebbero aver ridotto molto il rischio corruttivo. Risulta però necessaria, anche a campione, una profilazione a consuntivo dei vari passaggi di gara, anche in contraddittorio con i responsbaili delle varie fasi, richiamando preventivamente tutti i soggetti all'applicazione ferrea delle norme esistenti a tutela della concorrenza e dell'economicità delle procedure, prima ancora che della corruzione, che spesso si concretizza proprio in provvedimenti antieconomici per la nostra amministrazione.</t>
  </si>
  <si>
    <t>L'accesso agli uffici dei progettisti professionisti, degli impresari edili e dei proprietari di terreni edificabili o edifici che possono essere oggetto di interventi dovrà essere disciplinato in modo chiaro e basato su principi previamente definiti. In caso di varianti si dovrà dare conto nei provvedimenti finali delle motivazioni che hanno portato al rilascio.</t>
  </si>
  <si>
    <t>In questo caso, oltre ai documenti di legge e a quanto previsto nella scheda n. 6, qui integralmente richiamato, si rende necessario uno studio del responsabile del servizio, preliminare ad ogni progetto approvato di questo tipo, che valuti anche i requisiti soggettivi del destinatario o di chi ne trae vantaggio, al fine di evitare che detti provvedimenti si risolvano in atti, seppure corretti formalmente, a favore di pratiche censurabili.</t>
  </si>
  <si>
    <t>Il rischio corruttivo insito in questo processo e nelle varie fasi può essere abbattuto solo se si adoattano criteri oggettivi di corresponsione dei benefici e con procedimenti che siano il più possibile rigidi, dove cioè non ci siano margini di discrezionalità. I processi dovranno essere avviati sulla base di un regolamento o  di un bando pubblico, si dovrà fornire una modulistica che non permetta da parte di nessuno di avvalersi di "scorciatoie" procedimentali e, con le dovute cautele relative alla riservatezza dei dati personali, dovrà essere data la più ampia pubblicità possibile ai provvedimenti di liquidazione.</t>
  </si>
  <si>
    <t>Anche in questo processo vengono richiamate e si auspica l'applicazione delle misure di cui alle schede 6 e 7. In più, visto che i processi di pianificazione generale hanno una durata temporale molto lunga, andrà tenuta memoria dei vari passaggi e in caso di "oggetti di previsione" particolarmente impattanti sia a livello finanziario che urbanistico, si dovrà vigilare in particolare sui beneficiari affinché non abbiamo alcun "contatto" che non sia esclusivamente tecnico, con i tecnici che pianificano e con gli amministratori che decidono.</t>
  </si>
  <si>
    <t xml:space="preserve">Quando il segretario esercita questa funzione, lo fa sempre alla presenza di un suo collaboratore che sia in grado in ogni momento di testimoniare dell'integrità dei suoi comportamenti. </t>
  </si>
  <si>
    <t>Due sono le direttive per la riduzione del rischio. La prima fa riferimento agli agenti ed ausiliari che accertano le violazioni che dovranno sempre operare almeno in coppia al fin di testimoniare reciprocamente l'integrità dei comportamenti dei pubblici ufficiali. La seconda misura è inerente al processo di riscossione che deve essere progressivamente sempre più informatizzato e rendere automatico ogni passaggio, specie per quelle sanzioni che vengono annullate, revocate o per le quali si decide di non procedere con la "messa a ruolo/risocssione coattiva"</t>
  </si>
  <si>
    <t>Le fattispecie in cui si concretizzano questi processi sono le più varie, ma diventano rilevanti ai fini dell'anticorruzione solo quando "si decidono" dilazioni, sconti, azzeramenti, rimodulazioni del debito ecc. In questi casi si dovrebbe produrre anche uno scostamento tra la previsione di entrata registrata a bilancio e l'accertamento della stessa. Sarebbe bene dunque che, specie quando si determinano detti scostamenti, venissero dai servizi finanziari segnalati al RPCT.</t>
  </si>
  <si>
    <t>Il meccanismo della spesa ha acquistato in questi ultimi anni degli automatismi tali che, se si è seguito tutto il procedimento: bilancio preventivo, PEG, scelta del contraente, impegno di spesa, registrazione dell'impegno, liquidazione, emissione del mandato, qualora la spesa stessa sia legittima (però in caso contrario siamo in una fattispecie diversa da questa scheda), è molto complicato ipotizzare fattispecie corruttive. In questo contesto possono assumere rilevanza e potrebbero essere segnalate al RPCT solo le variazioni della spesa particolarmente significative rispetto alle previsioni.</t>
  </si>
  <si>
    <t>La misura più importante è inerente al processo di riscossione che deve essere progressivamente sempre più informatizzato e rendere automatico ogni passaggio, specie per quei tributi che vengono annullati, revocati o per i quali si decide di non procedere con la "messa a ruolo/risocssione coattiva"</t>
  </si>
  <si>
    <t>Qui la scelta è duplice e oltre a quanto disposto per la scheda precedente relativamente al processo di riscossione, che deve essere progressivamente sempre più informatizzato e rendere automatico ogni passaggio, specie per quei tributi che vengono annullati, revocati o per i quali si decide di non procedere con la "messa a ruolo/risocssione coattiva", si dovrà anche prevedere un meccanismo di trasparenza nei provvedimenti che autorizzano dette riduzioni, con particolare riferimento alla parte motivazionale.</t>
  </si>
  <si>
    <t>L'abuso edilizio può essere paragonato alle violazioni del Cds di cui alla scheda 12 e dunque due sono le direttive per la riduzione del rischio. La prima fa riferimento agli agenti e tecnici che accertano, sul territorio, gli abusi e le violazioni alla normativa urbanistica.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o la demolizione.</t>
  </si>
  <si>
    <t>Questo è un caso paradigmatico relativo ai parametri utilizzati per la valutazione del rischio che danno un risultato altissimo quando invece l'esperienza dimostra che teoricamente è difficile ipotizzare  fenomeni corruttivi, in quanto c'è il controllo reciproco dei dipendneti stessi e risulterebbe evidente ogni ipotesi premiale non in linea con i meccanismi di calcolo. A tal fine pare ovvio che la trasparenza del piano della performance debba essere altamente rigido e non derogabile e, ad ogni passaggio, sia applicata il massimo della trasparenza possibile, anche con qualche inevitabile contraccolpo in tema di riservatezza dei dati personali.</t>
  </si>
  <si>
    <t>Se vengono applicate in modo chiaro e trasparente le disposizioni normative e regolamentari, non dovrebbero verificarsi fenomeni corruttivi. Questa fattispecie è comunque una di quelle in cui è rilevante anche il controllo delle entrate relative ai canoni previsti.</t>
  </si>
  <si>
    <t>Come per la scheda 6 (Permesso di costruire) l'accesso agli uffici dei progettisti professionisti, degli impresari edili e dei proprietari di terreni edificabili o edifici che possono essere oggetto di interventi di questo tipo dovrà essere disciplinato in modo chiaro e basato su principi previamente definiti. In caso di convenzioni si dovrà dare conto nei provvedimenti finali delle motivazioni che hanno portato al rilascio, specie nella definizione deli aspetti soggettivi dei beneficiari.</t>
  </si>
  <si>
    <t>In questo ente si sono adottate tutte le misure previste dall'ordinamento anagrafico al fine di avere accertamenti anagrafici, eseguiti da personale diverso dagli ufficiali d'anagrafe, scrupolosi e puntuali. Si consiglia la rotazione del personale impiegato negli accertamenti e di sottoporre tutte le pratiche anagrafiche sia immigratorie che di cambio indirizzoad accertamento eseguito dalla poliza municipale.</t>
  </si>
  <si>
    <t>Se il comune è tra quelli che rilasciano la CIE: "La procedura centralizzata della carta d'identità elettronica, con l'associazione delle impronte digitali, elimina pressoché totalmente ogni ipotesi corruttiva"  Se il comune non rilascia la CIE: La carta d'identità viene in questo ente rilascaiata solo mediante la rpocedura informatica e dogni rilascio è associato in modo permanente alla procedura anagrafica. Risulta complesso pertanto assegnare un'identità diversa dalla propria ai richiedenti. Inoltre il rilascio immediato allo sportello, obbligatorio per tutti, evita ogni "tentazione corruttiva" per un rilascio veloce o preferenziale.</t>
  </si>
  <si>
    <r>
      <rPr>
        <i/>
        <u/>
        <sz val="11"/>
        <color theme="1"/>
        <rFont val="Calibri"/>
        <family val="2"/>
        <scheme val="minor"/>
      </rPr>
      <t>Se il comune è tra quelli che rilasciano la CIE:</t>
    </r>
    <r>
      <rPr>
        <sz val="11"/>
        <color theme="1"/>
        <rFont val="Calibri"/>
        <family val="2"/>
        <scheme val="minor"/>
      </rPr>
      <t xml:space="preserve"> "La procedura centralizzata della carta d'identità elettronica, con l'associazione delle impronte digitali, elimina pressoché totalmente ogni ipotesi corruttiva" </t>
    </r>
    <r>
      <rPr>
        <i/>
        <u/>
        <sz val="11"/>
        <color theme="1"/>
        <rFont val="Calibri"/>
        <family val="2"/>
        <scheme val="minor"/>
      </rPr>
      <t xml:space="preserve"> Se il comune non rilascia la CIE:</t>
    </r>
    <r>
      <rPr>
        <sz val="11"/>
        <color theme="1"/>
        <rFont val="Calibri"/>
        <family val="2"/>
        <scheme val="minor"/>
      </rPr>
      <t xml:space="preserve"> La carta d'identità viene in questo ente rilascaiata solo mediante la rpocedura informatica e dogni rilascio è associato in modo permanente alla procedura anagrafica. Risulta complesso pertanto assegnare un'identità diversa dalla propria ai richiedenti. Inoltre il rilascio immediato allo sportello, obbligatorio per tutti, evita ogni "tentazione corruttiva" per un rilascio veloce o preferenziale.</t>
    </r>
  </si>
  <si>
    <t>I processi che ineriscono alla raccolta pratica e allo smaltimento quotidiano saranno rispondenti al contratto di servizio con l'ente gestore e pertanto sono difficili da individuare fattispecie corruttive. Ben diverso è il rischio teorico di scelta del contraente per la gestione del servizio. Questo ente ha fatto una scelta ... [ qui ogni ente è bene che personalizzi la scheda con riferimento al soggetto gestore e alla modalità di assegnazione del servizio]</t>
  </si>
  <si>
    <r>
      <t xml:space="preserve">I processi che ineriscono alla raccolta pratica e allo smaltimento quotidiano saranno rispondenti al contratto di servizio con l'ente gestore e pertanto sono difficili da individuare fattispecie corruttive. Ben diverso è il rischio teorico di scelta del contraente per la gestione del servizio. Questo ente ha fatto una scelta ... </t>
    </r>
    <r>
      <rPr>
        <i/>
        <u/>
        <sz val="11"/>
        <color theme="1"/>
        <rFont val="Calibri"/>
        <family val="2"/>
        <scheme val="minor"/>
      </rPr>
      <t>[ qui ogni ente è bene che personalizzi la scheda con riferimento al soggetto gestore e alla modalità di assegnazione del servizio]</t>
    </r>
  </si>
  <si>
    <t>Non si registrano pericoli corruttivi anche perché questo ente si è dotato del protocollo elettronico con profilatura dei flussi.</t>
  </si>
  <si>
    <t>Non si registrano pericoli corruttivi anche perché questo ente si è dotato di un manuale di gestione documentale che, unitamente al protocollo elettronico, determina una profilatura dei flussi documentali.</t>
  </si>
  <si>
    <t>Il forte controllo sociale derivato dalla forte esposizione del servizio all'atenzione di parenti e consocenti del defunto esclude pratiche corruttive nel servizio pratico di gestione cimiteriale. Per quanto riguarda la gestione delle concessioni cimiteriali è stato [o va adottato, per gli enti che ne sono privi] adoattato un apposito regolamento e le tariffe sono aggiornate annualmente. La scelta del concessionario nella gestione dei cimiteri [solo per gli enti che gestiscono i cimiteri in modo diverso dalla gestione diretta ] ...dettagliare</t>
  </si>
  <si>
    <r>
      <t xml:space="preserve">Il forte controllo sociale derivato dalla forte esposizione del servizio all'atenzione di parenti e consocenti del defunto esclude pratiche corruttive nel servizio pratico di gestione cimiteriale. Per quanto riguarda la gestione delle concessioni cimiteriali è stato [o va adottato, per gli enti che ne sono privi] adoattato un apposito regolamento e le tariffe sono aggiornate annualmente. La scelta del concessionario nella gestione dei cimiteri </t>
    </r>
    <r>
      <rPr>
        <i/>
        <u/>
        <sz val="11"/>
        <color theme="1"/>
        <rFont val="Calibri"/>
        <family val="2"/>
        <scheme val="minor"/>
      </rPr>
      <t>[solo per gli enti che gestiscono i cimiteri in modo diverso dalla gestione diretta ]</t>
    </r>
    <r>
      <rPr>
        <sz val="11"/>
        <color theme="1"/>
        <rFont val="Calibri"/>
        <family val="2"/>
        <scheme val="minor"/>
      </rPr>
      <t xml:space="preserve"> ...dettagliare</t>
    </r>
  </si>
  <si>
    <t>Oltre a quanto indicato nella scheda precedente per quanto riguarda questa fattispecie si ritiene necessario adoattre un apposito regolamento e l'eventuale assegnazione di nuove tombe andrà fatta con apposito procedimento ad evidenza pubblica.</t>
  </si>
  <si>
    <t>Si consiglia ai responsabili dei servizi di procedere alla realzizzazione di eventi mediante la pubblicazione preventiva di un bando di coo-progettazione con enti del terzo settore o con impresari artistici. Anche se il codice dei contratti non si applica a questa fattispecie sembra utile, se non necessario, adottare ogni possibile strumento di evidenza pubblica.</t>
  </si>
  <si>
    <t>Per i patrocini gratuiti si ritiene inutile ogni misura anticorruttiva. Per i patrocini onerosi, che prevedono un contributo a supporto dell'iniziativa si faccia rifeirmento alle misure di cui alla scheda n. 8. Nella fissazione delle regole che stanno alla base della concessione dei patrocini vanno individuate le regole particolari per quelli onerosi.</t>
  </si>
  <si>
    <t>Vanno previste vendite di beni mobili ed immobili solo se previste in appositi bandi con tutte le regole necessarie o con regolamenti che comunque prevedano un coinvolgimento di diversi soggetti.</t>
  </si>
  <si>
    <t>Non si ritiene necessario adottare misure particolari</t>
  </si>
  <si>
    <t>Vanno distinte designazioni che prevedono un compenso dalle designazioni che invece prevedano un compenso. Maggiore è il compneso, maggiori devono essere le misure di prevenzione della corruzione. Si tenga però presente che il PTPCT è rivolto quasi esclusivamente a comportamenti e processi di competenza della struttura amministrativa e gestionale e non al comportamento di organismi politici. In quest'ottica va predisposto un bando per ogni designazione (o un regolamento) che nell'istruire l'elenco su cui l'organo politico dovrà effettuare la sua scelta, metta tutti i potenziali aspiranti sul medesimo piano.</t>
  </si>
  <si>
    <t>Questo comune si è dotato di un protocollo elettronico con cui  vengono profilati i flussi documentali, le segnalazioni, anche quelle anonime o con secretazione del mittente,  sono sempre rintracciabili rendendo evidente eventuali omissioni o fenomeni corruttivi. [Se invece il comune non si è dotato di tale strumento potrà prevederne l'acquisto, anche a tal fine ...]</t>
  </si>
  <si>
    <r>
      <t xml:space="preserve">Questo comune si è dotato di un protocollo elettronico con cui  vengono profilati i flussi documentali, le segnalazioni, anche quelle anonime o con secretazione del mittente,  sono sempre rintracciabili rendendo evidente eventuali omissioni o fenomeni corruttivi. </t>
    </r>
    <r>
      <rPr>
        <i/>
        <u/>
        <sz val="11"/>
        <color theme="1"/>
        <rFont val="Calibri"/>
        <family val="2"/>
        <scheme val="minor"/>
      </rPr>
      <t>[Se invece il comune non si è dotato di tale strumento potrà prevederne l'acquisto, anche a tal fine ...]</t>
    </r>
  </si>
  <si>
    <t>La leva militare al momento è sospesa, anche se in realtà le liste devono ancora essere compilate. Non esistono fattispecie teoriche di corruzione in questo campo.</t>
  </si>
  <si>
    <t>La maggioranza dei prodotti dell'ufficio elettorale è totalmente vincolata e non può prevedere episodi corruttivi, che invece si possono concretizzare, anche in modo "pericoloso" nei procedimenti di predisposizone delle liste elettorali (autentiche di firma, certifcazioni ecc.). In questi casi i dipendneti dell'ufficio elettorale, sia quelli a ciò destinati in via permanente che quelli in via straordinaria, dovranno essere controllati dai propri responsabili al fine di eseguire le loro prestazioni solo nell'ambito dell'ufficio elettorale e solo durante l'orario di ufficio con la presenza di altri dipendenti.</t>
  </si>
  <si>
    <t>Le graduatorie per l'assegnazione degli alloggi popolari dovranno essere redatte esclusivamente da soggetti terzi rispetto ai dipendenti dell'ufficio. Ci si rivolga prioritariamente alle prestazioni di esperti di comuni e agenzie autonome.</t>
  </si>
  <si>
    <t>L'assegnazione dei libri di testo, gratuita o semigratuita, è assolutamente vincolata e non può essere oggetto di corrzuione. Diverso invece il problema legato ai processi legati all'indiziduazione e gestione dei percorsi di scuola lavoro, specie quelli per cui questa amministrazione prevede dei compensi per i tirocinanti o stagisti. In questo caso gli accordi con le istituzioni scolastiche dovranno essere basati su procedimenti ad evidenza pubblica, premiando il merito o i soggetti svantaggiati.</t>
  </si>
  <si>
    <t>Questo processo può essere assimilato a quello sulle sanzioni del CDS qualora gli ausiliari del traffico siano dei dipendneti pubblici; quando invece sono dei dipendenti di gestori delle aree parcheggio e non abbiamo la qualifica di incaricato di pubblico servizio, nei provvedimenti convenzionali con cui si assegnano dette aree, andrà compiutamentre definito il loro ruolo e soprattutto i controlli a loro carico.</t>
  </si>
  <si>
    <t>Mentre l'approvigionamento idrico per usi domestici non risulta particolarmente problematico, ci possono essere dei profili di criticità nel campo dell'approvigionamento idrico per usi agricoli ed industriali e per la gestione dei pozzi privati. La ferraginosità delle norme nazionali e regionali e l'oggettiva difficoltà dei controlli consigliano massima attenzione sui procedimenti di autorizzaizone dei prelievi e degli scarichi. Sarebbe utile la predisposizione di un regolamento comunale che partendo dalla normativa nazionale e regionale indichi le funzioni e le responsabilità dei vari uffici.</t>
  </si>
  <si>
    <t>Nel caso di affidamneti di gestioni di questo tipo, si provveda sempre sulla base di procedimenti ad evidenza pubblica e si sposti l'individuazione delle caratteristiche potenziali degli affidatari, in termini di economicità e funzionalità, dalla fase decisionale a quella di programmazione. In questo modo i responsabili dei servizi avranno poco margine per affidamenti discrezionali.</t>
  </si>
  <si>
    <t>Il controllo del territori può essere paragonato alle verifiche degli abusi edilizi di cui alla scheda 17 e dunque due sono le direttive per la riduzione del rischio. La prima fa riferimento agli agenti e tecnici che accertano, sul territorio, gli abusi e le violazioni alla normativa ambientale.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ambientale.</t>
  </si>
  <si>
    <r>
      <t xml:space="preserve">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t>
    </r>
    <r>
      <rPr>
        <i/>
        <u/>
        <sz val="11"/>
        <color theme="1"/>
        <rFont val="Calibri"/>
        <family val="2"/>
        <scheme val="minor"/>
      </rPr>
      <t>(o consorziali per gli enti che hanno questa dimensione sovracomunale)</t>
    </r>
  </si>
  <si>
    <r>
      <t>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t>
    </r>
    <r>
      <rPr>
        <i/>
        <u/>
        <sz val="11"/>
        <color theme="1"/>
        <rFont val="Calibri"/>
        <family val="2"/>
        <scheme val="minor"/>
      </rPr>
      <t xml:space="preserve"> (o consorziali per gli enti che hanno questa dimensione sovracomunale)</t>
    </r>
  </si>
  <si>
    <t>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t>
  </si>
  <si>
    <t>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 Andrà sempre tenuto conto della regolarità del soggiorno dei beneficiari in contatto costanete con lo sportello per l'immigrazione e l'ufficio stranieri della questura.</t>
  </si>
  <si>
    <t xml:space="preserve">Processi sottoposti a valutazione del rischio </t>
  </si>
  <si>
    <t>Misure specifiche da adottare nel triennio per ridurre ulteriormente il rischio</t>
  </si>
  <si>
    <t>Vai al prospetto finale</t>
  </si>
  <si>
    <t>Vai alle Misure riduzione rischio</t>
  </si>
  <si>
    <t>Vai prospetto finale</t>
  </si>
  <si>
    <t>Gestione del reticolato idrico minore</t>
  </si>
  <si>
    <t>46 - Gestione del reticolato idrico minore</t>
  </si>
  <si>
    <t>I due fattori maggiori di rischio corruttivo sono legati alla rilevanza esterna del processo e al suo impatto economico. Si ritiene pertanto necessario adottare ogni misura possibile affinché le commissioni di concorso si adoperino nella massima traspare</t>
  </si>
  <si>
    <t>Servizi per minori e famiglie (servizio svolto dal CSSM e non dal Comune)</t>
  </si>
  <si>
    <t>Servizi assistenziali e socio-sanitari per anziani (servizio svolto dal CSSM e non dal Comune)</t>
  </si>
  <si>
    <t>Servizi per disabili (servizio svolto dal CSSM e non dal Comune)</t>
  </si>
  <si>
    <t>Servizi per adulti in difficoltà (servizio svolto dal CSSM e non dal Comune)</t>
  </si>
  <si>
    <t>Servizi di integrazione dei cittadini stranieri (servizio svolto dal CSSM e non dal Comune)</t>
  </si>
  <si>
    <t>24 - Servizi per minori e famiglie (servizio svolto dal CSSM e non dal Comune)</t>
  </si>
  <si>
    <t>25 - Servizi assistenziali e socio-sanitari per anziani (servizio svolto dal CSSM e non dal Comune)</t>
  </si>
  <si>
    <t>26 - Servizi per disabili (servizio svolto dal CSSM e non dal Comune)</t>
  </si>
  <si>
    <t>27 - Servizi per adulti in difficoltà (servizio svolto dal CSSM e non dal Comune)</t>
  </si>
  <si>
    <t>28 - Servizi di integrazione dei cittadini stranieri (servizio svolto dal CSSM e non dal Comune)</t>
  </si>
  <si>
    <t>Provincia di Cuneo</t>
  </si>
  <si>
    <t>Piano Triennale per la Prevenzione della Corruzione e per la trasparenza 2020-2022</t>
  </si>
  <si>
    <t>Comune di Clavesana</t>
  </si>
  <si>
    <t>A chi riscontra omissioni, imprecisioni o errori è richiesto di segnalarlo all’indirizzo PEC istituzionale che è: postmaster@pec.clavesana.info, indirizzando apposita nota al Segretario Comunale.</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</si>
</sst>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b/>
      <sz val="12"/>
      <color rgb="FF000000"/>
      <name val="Arial"/>
      <family val="2"/>
    </font>
    <font>
      <sz val="12"/>
      <color theme="1"/>
      <name val="Calibri"/>
      <family val="2"/>
      <scheme val="minor"/>
    </font>
    <font>
      <sz val="12"/>
      <color rgb="FF000000"/>
      <name val="Arial"/>
      <family val="2"/>
    </font>
    <font>
      <sz val="24"/>
      <color theme="1"/>
      <name val="Arial"/>
      <family val="2"/>
    </font>
    <font>
      <b/>
      <sz val="12"/>
      <color theme="1"/>
      <name val="Calibri"/>
      <family val="2"/>
      <scheme val="minor"/>
    </font>
    <font>
      <sz val="10"/>
      <color theme="1"/>
      <name val="Arial"/>
      <family val="2"/>
    </font>
    <font>
      <sz val="12"/>
      <color theme="1"/>
      <name val="Arial"/>
      <family val="2"/>
    </font>
    <font>
      <b/>
      <sz val="12"/>
      <color theme="1"/>
      <name val="Arial"/>
      <family val="2"/>
    </font>
    <font>
      <sz val="8"/>
      <color rgb="FF000000"/>
      <name val="Arial"/>
      <family val="2"/>
    </font>
    <font>
      <b/>
      <sz val="10"/>
      <color rgb="FF000000"/>
      <name val="Arial"/>
      <family val="2"/>
    </font>
    <font>
      <b/>
      <sz val="11"/>
      <color rgb="FF000000"/>
      <name val="Arial"/>
      <family val="2"/>
    </font>
    <font>
      <sz val="9"/>
      <color rgb="FF000000"/>
      <name val="Arial"/>
      <family val="2"/>
    </font>
    <font>
      <sz val="10"/>
      <color rgb="FF000000"/>
      <name val="Arial"/>
      <family val="2"/>
    </font>
    <font>
      <u/>
      <sz val="11"/>
      <color theme="10"/>
      <name val="Calibri"/>
      <family val="2"/>
      <scheme val="minor"/>
    </font>
    <font>
      <b/>
      <u/>
      <sz val="14"/>
      <name val="Calibri"/>
      <family val="2"/>
      <scheme val="minor"/>
    </font>
    <font>
      <b/>
      <u/>
      <sz val="12"/>
      <color theme="1"/>
      <name val="Arial"/>
      <family val="2"/>
    </font>
    <font>
      <sz val="14"/>
      <color rgb="FF000000"/>
      <name val="Arial"/>
      <family val="2"/>
    </font>
    <font>
      <u/>
      <sz val="12"/>
      <color theme="10"/>
      <name val="Arial"/>
      <family val="2"/>
    </font>
    <font>
      <i/>
      <sz val="18"/>
      <color theme="1"/>
      <name val="Arial"/>
      <family val="2"/>
    </font>
    <font>
      <i/>
      <sz val="14"/>
      <color theme="1"/>
      <name val="Arial"/>
      <family val="2"/>
    </font>
    <font>
      <b/>
      <u/>
      <sz val="16"/>
      <color theme="1"/>
      <name val="Arial"/>
      <family val="2"/>
    </font>
    <font>
      <i/>
      <sz val="10"/>
      <color theme="1"/>
      <name val="Arial"/>
      <family val="2"/>
    </font>
    <font>
      <b/>
      <sz val="1"/>
      <color rgb="FF000000"/>
      <name val="Arial"/>
      <family val="2"/>
    </font>
    <font>
      <sz val="1"/>
      <color theme="1"/>
      <name val="Arial"/>
      <family val="2"/>
    </font>
    <font>
      <b/>
      <u/>
      <sz val="10"/>
      <color theme="1"/>
      <name val="Arial"/>
      <family val="2"/>
    </font>
    <font>
      <i/>
      <sz val="10"/>
      <color rgb="FFFF0000"/>
      <name val="Arial"/>
      <family val="2"/>
    </font>
    <font>
      <b/>
      <i/>
      <u/>
      <sz val="10"/>
      <color theme="1"/>
      <name val="Arial"/>
      <family val="2"/>
    </font>
    <font>
      <b/>
      <sz val="11"/>
      <color theme="1"/>
      <name val="Calibri"/>
      <family val="2"/>
      <scheme val="minor"/>
    </font>
    <font>
      <b/>
      <sz val="14"/>
      <color theme="1"/>
      <name val="Calibri"/>
      <family val="2"/>
      <scheme val="minor"/>
    </font>
    <font>
      <sz val="12"/>
      <color theme="10"/>
      <name val="Arial"/>
      <family val="2"/>
    </font>
    <font>
      <b/>
      <sz val="22"/>
      <color rgb="FF000000"/>
      <name val="Arial"/>
      <family val="2"/>
    </font>
    <font>
      <i/>
      <u/>
      <sz val="11"/>
      <color theme="1"/>
      <name val="Calibri"/>
      <family val="2"/>
      <scheme val="minor"/>
    </font>
    <font>
      <sz val="11"/>
      <color theme="0"/>
      <name val="Calibri"/>
      <family val="2"/>
      <scheme val="minor"/>
    </font>
  </fonts>
  <fills count="9">
    <fill>
      <patternFill patternType="none"/>
    </fill>
    <fill>
      <patternFill patternType="gray125"/>
    </fill>
    <fill>
      <patternFill patternType="solid">
        <fgColor rgb="FFF2F2F2"/>
        <bgColor indexed="64"/>
      </patternFill>
    </fill>
    <fill>
      <patternFill patternType="solid">
        <fgColor rgb="FF8DB3E2"/>
        <bgColor indexed="64"/>
      </patternFill>
    </fill>
    <fill>
      <patternFill patternType="solid">
        <fgColor theme="9" tint="0.79998168889431442"/>
        <bgColor indexed="64"/>
      </patternFill>
    </fill>
    <fill>
      <patternFill patternType="solid">
        <fgColor rgb="FFDAEEF3"/>
        <bgColor indexed="64"/>
      </patternFill>
    </fill>
    <fill>
      <patternFill patternType="solid">
        <fgColor theme="2"/>
        <bgColor indexed="64"/>
      </patternFill>
    </fill>
    <fill>
      <patternFill patternType="solid">
        <fgColor theme="7" tint="0.79998168889431442"/>
        <bgColor indexed="64"/>
      </patternFill>
    </fill>
    <fill>
      <patternFill patternType="solid">
        <fgColor theme="3" tint="0.7999816888943144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121">
    <xf numFmtId="0" fontId="0" fillId="0" borderId="0" xfId="0"/>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xf numFmtId="0" fontId="3" fillId="3" borderId="4" xfId="0" applyFont="1" applyFill="1" applyBorder="1" applyAlignment="1">
      <alignment horizontal="center" vertical="center" wrapText="1"/>
    </xf>
    <xf numFmtId="0" fontId="0" fillId="0" borderId="0" xfId="0" applyAlignment="1">
      <alignment wrapText="1"/>
    </xf>
    <xf numFmtId="0" fontId="5" fillId="0" borderId="0" xfId="0" applyFont="1"/>
    <xf numFmtId="0" fontId="9" fillId="0" borderId="3" xfId="0" applyFont="1" applyBorder="1" applyAlignment="1">
      <alignment horizontal="left" vertical="center" wrapText="1"/>
    </xf>
    <xf numFmtId="0" fontId="9" fillId="0" borderId="3" xfId="0" applyFont="1" applyBorder="1" applyAlignment="1">
      <alignment horizontal="justify" vertical="center" wrapText="1"/>
    </xf>
    <xf numFmtId="0" fontId="0" fillId="0" borderId="6" xfId="0" applyBorder="1"/>
    <xf numFmtId="0" fontId="9" fillId="0" borderId="1" xfId="0" applyFont="1" applyBorder="1" applyAlignment="1">
      <alignment horizontal="left" vertical="center" wrapText="1"/>
    </xf>
    <xf numFmtId="0" fontId="13" fillId="0" borderId="3" xfId="0" applyFont="1" applyBorder="1" applyAlignment="1">
      <alignment horizontal="left" vertical="center" wrapText="1"/>
    </xf>
    <xf numFmtId="0" fontId="9" fillId="0" borderId="0" xfId="0" applyFont="1" applyFill="1" applyBorder="1" applyAlignment="1">
      <alignment horizontal="left" vertical="center" wrapText="1"/>
    </xf>
    <xf numFmtId="0" fontId="13" fillId="0" borderId="3" xfId="0" applyFont="1" applyBorder="1" applyAlignment="1">
      <alignment horizontal="justify" vertical="center" wrapText="1"/>
    </xf>
    <xf numFmtId="0" fontId="1" fillId="0" borderId="7" xfId="0" applyFont="1" applyBorder="1" applyAlignment="1">
      <alignment horizontal="right" vertical="center" wrapText="1"/>
    </xf>
    <xf numFmtId="0" fontId="10" fillId="0" borderId="13" xfId="0" applyFont="1" applyBorder="1" applyAlignment="1">
      <alignment horizontal="right" vertical="center" wrapText="1"/>
    </xf>
    <xf numFmtId="0" fontId="10" fillId="0" borderId="7" xfId="0" applyFont="1" applyBorder="1" applyAlignment="1">
      <alignment horizontal="center" vertical="center" wrapText="1"/>
    </xf>
    <xf numFmtId="0" fontId="10" fillId="5"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1" fillId="0" borderId="7" xfId="0" applyFont="1" applyBorder="1" applyAlignment="1">
      <alignment horizontal="right" vertical="center" wrapText="1"/>
    </xf>
    <xf numFmtId="0" fontId="6" fillId="0" borderId="0" xfId="0" applyFont="1" applyAlignment="1">
      <alignment vertical="center" wrapText="1"/>
    </xf>
    <xf numFmtId="0" fontId="18" fillId="6" borderId="4" xfId="1" applyFont="1" applyFill="1" applyBorder="1" applyAlignment="1">
      <alignment horizontal="left" vertical="center" wrapText="1"/>
    </xf>
    <xf numFmtId="0" fontId="10" fillId="5" borderId="17" xfId="0" applyFont="1" applyFill="1" applyBorder="1" applyAlignment="1">
      <alignment horizontal="center" vertical="center" wrapText="1"/>
    </xf>
    <xf numFmtId="0" fontId="10" fillId="0" borderId="18" xfId="0" applyFont="1" applyBorder="1" applyAlignment="1">
      <alignment horizontal="righ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0" fillId="0" borderId="20" xfId="0" applyFont="1" applyBorder="1" applyAlignment="1">
      <alignment horizontal="right" vertical="center" wrapText="1"/>
    </xf>
    <xf numFmtId="0" fontId="13" fillId="0" borderId="20" xfId="0" applyFont="1" applyBorder="1" applyAlignment="1">
      <alignment horizontal="justify" vertical="center" wrapText="1"/>
    </xf>
    <xf numFmtId="0" fontId="13" fillId="0" borderId="21" xfId="0" applyFont="1" applyBorder="1" applyAlignment="1">
      <alignment horizontal="left" vertical="center" wrapText="1"/>
    </xf>
    <xf numFmtId="0" fontId="13" fillId="0" borderId="21" xfId="0" applyFont="1" applyBorder="1" applyAlignment="1">
      <alignment horizontal="justify" vertical="center" wrapText="1"/>
    </xf>
    <xf numFmtId="0" fontId="10" fillId="5" borderId="23" xfId="0" applyFont="1" applyFill="1" applyBorder="1" applyAlignment="1">
      <alignment horizontal="center" vertical="center" wrapText="1"/>
    </xf>
    <xf numFmtId="2" fontId="1" fillId="5" borderId="24" xfId="0" applyNumberFormat="1" applyFont="1" applyFill="1" applyBorder="1" applyAlignment="1">
      <alignment horizontal="center" vertical="center" wrapText="1"/>
    </xf>
    <xf numFmtId="0" fontId="1" fillId="0" borderId="13" xfId="0" applyFont="1" applyBorder="1" applyAlignment="1">
      <alignment horizontal="right" vertical="center" wrapText="1"/>
    </xf>
    <xf numFmtId="0" fontId="3" fillId="0" borderId="13" xfId="0" applyFont="1" applyBorder="1" applyAlignment="1">
      <alignment horizontal="right" vertical="center" wrapText="1"/>
    </xf>
    <xf numFmtId="0" fontId="3" fillId="0" borderId="0" xfId="0" applyFont="1" applyBorder="1" applyAlignment="1">
      <alignment horizontal="right" vertical="center" wrapText="1"/>
    </xf>
    <xf numFmtId="2" fontId="1" fillId="0" borderId="0"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8" fillId="6" borderId="6" xfId="1" applyFont="1" applyFill="1" applyBorder="1" applyAlignment="1">
      <alignment horizontal="left" vertical="center" wrapText="1"/>
    </xf>
    <xf numFmtId="0" fontId="18" fillId="6" borderId="2" xfId="1" applyFont="1" applyFill="1" applyBorder="1" applyAlignment="1">
      <alignment horizontal="left" vertical="center" wrapText="1"/>
    </xf>
    <xf numFmtId="0" fontId="21" fillId="0" borderId="0" xfId="0" applyFont="1" applyBorder="1" applyAlignment="1">
      <alignment horizontal="justify" vertical="center"/>
    </xf>
    <xf numFmtId="0" fontId="0" fillId="0" borderId="0" xfId="0" applyBorder="1"/>
    <xf numFmtId="0" fontId="23" fillId="0" borderId="0" xfId="0" applyFont="1" applyBorder="1" applyAlignment="1">
      <alignment horizontal="justify" vertical="center"/>
    </xf>
    <xf numFmtId="0" fontId="24" fillId="0" borderId="0" xfId="0" applyFont="1" applyBorder="1" applyAlignment="1">
      <alignment horizontal="justify" vertical="center"/>
    </xf>
    <xf numFmtId="0" fontId="0" fillId="0" borderId="0" xfId="0" applyNumberFormat="1"/>
    <xf numFmtId="0" fontId="2" fillId="0" borderId="0" xfId="0" applyNumberFormat="1" applyFont="1"/>
    <xf numFmtId="0" fontId="0" fillId="0" borderId="0" xfId="0" applyAlignment="1">
      <alignment horizontal="center"/>
    </xf>
    <xf numFmtId="2" fontId="2" fillId="0" borderId="0" xfId="0" applyNumberFormat="1" applyFont="1"/>
    <xf numFmtId="2" fontId="0" fillId="0" borderId="0" xfId="0" applyNumberFormat="1"/>
    <xf numFmtId="2" fontId="0" fillId="0" borderId="0" xfId="0" applyNumberFormat="1" applyAlignment="1">
      <alignment horizontal="center"/>
    </xf>
    <xf numFmtId="0" fontId="0" fillId="0" borderId="0" xfId="0" applyAlignment="1">
      <alignment horizontal="center" wrapText="1"/>
    </xf>
    <xf numFmtId="2" fontId="2" fillId="0" borderId="0" xfId="0" applyNumberFormat="1" applyFont="1" applyAlignment="1">
      <alignment horizontal="center"/>
    </xf>
    <xf numFmtId="0" fontId="30" fillId="6" borderId="4" xfId="1" applyFont="1" applyFill="1" applyBorder="1" applyAlignment="1">
      <alignment horizontal="left" vertical="center" wrapText="1"/>
    </xf>
    <xf numFmtId="2" fontId="0" fillId="0" borderId="0" xfId="0" applyNumberFormat="1" applyAlignment="1">
      <alignment horizontal="center" wrapText="1"/>
    </xf>
    <xf numFmtId="0" fontId="29" fillId="8" borderId="0" xfId="0" applyFont="1" applyFill="1"/>
    <xf numFmtId="2" fontId="28" fillId="8" borderId="0" xfId="0" applyNumberFormat="1" applyFont="1" applyFill="1" applyAlignment="1">
      <alignment horizontal="center"/>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Alignment="1">
      <alignment horizontal="left" vertical="center"/>
    </xf>
    <xf numFmtId="1" fontId="1" fillId="0" borderId="3" xfId="0" applyNumberFormat="1" applyFont="1" applyBorder="1" applyAlignment="1">
      <alignment horizontal="center" vertical="center" wrapText="1"/>
    </xf>
    <xf numFmtId="0" fontId="0" fillId="0" borderId="0" xfId="0" applyAlignment="1">
      <alignment horizontal="left" vertical="center" wrapText="1"/>
    </xf>
    <xf numFmtId="2" fontId="0" fillId="0" borderId="0" xfId="0" applyNumberFormat="1" applyAlignment="1">
      <alignment horizontal="left" vertical="center" wrapText="1"/>
    </xf>
    <xf numFmtId="0" fontId="7" fillId="0" borderId="12"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20" fillId="0" borderId="0" xfId="0" applyFont="1" applyAlignment="1">
      <alignment horizontal="center" vertical="center"/>
    </xf>
    <xf numFmtId="0" fontId="12" fillId="4" borderId="16" xfId="0" applyFont="1" applyFill="1" applyBorder="1" applyAlignment="1" applyProtection="1">
      <alignment horizontal="center" vertical="center" wrapText="1"/>
      <protection locked="0"/>
    </xf>
    <xf numFmtId="0" fontId="12" fillId="4" borderId="22"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0" fillId="0" borderId="0" xfId="0" applyProtection="1">
      <protection locked="0"/>
    </xf>
    <xf numFmtId="0" fontId="15" fillId="7" borderId="1" xfId="1" applyFont="1" applyFill="1" applyBorder="1" applyAlignment="1">
      <alignment horizontal="center" vertical="center" wrapText="1"/>
    </xf>
    <xf numFmtId="0" fontId="15" fillId="7" borderId="0" xfId="1" applyFont="1" applyFill="1" applyBorder="1" applyAlignment="1">
      <alignment horizontal="center" vertical="center" wrapText="1"/>
    </xf>
    <xf numFmtId="0" fontId="29" fillId="8" borderId="0" xfId="0" applyFont="1" applyFill="1" applyAlignment="1" applyProtection="1">
      <alignment horizontal="left" vertical="center"/>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2" fontId="20" fillId="0" borderId="0" xfId="0" applyNumberFormat="1" applyFont="1" applyAlignment="1">
      <alignment horizontal="center" vertical="center"/>
    </xf>
    <xf numFmtId="2" fontId="33" fillId="0" borderId="0" xfId="0" applyNumberFormat="1" applyFont="1"/>
    <xf numFmtId="0" fontId="0" fillId="0" borderId="0" xfId="0" applyAlignment="1" applyProtection="1">
      <alignment wrapText="1"/>
      <protection locked="0"/>
    </xf>
    <xf numFmtId="0" fontId="4" fillId="6" borderId="7"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2" xfId="0" applyFont="1" applyFill="1" applyBorder="1" applyAlignment="1">
      <alignment horizontal="center" vertical="center"/>
    </xf>
    <xf numFmtId="0" fontId="7" fillId="0" borderId="12"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4"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6" fillId="6" borderId="28" xfId="0" applyFont="1" applyFill="1" applyBorder="1" applyAlignment="1">
      <alignment horizontal="left" vertical="center" wrapText="1"/>
    </xf>
    <xf numFmtId="0" fontId="6" fillId="6" borderId="0" xfId="0" applyFont="1" applyFill="1" applyBorder="1" applyAlignment="1">
      <alignment horizontal="left" vertical="center" wrapText="1"/>
    </xf>
    <xf numFmtId="0" fontId="6" fillId="6" borderId="29" xfId="0" applyFont="1" applyFill="1" applyBorder="1" applyAlignment="1">
      <alignment horizontal="left" vertical="center" wrapText="1"/>
    </xf>
    <xf numFmtId="0" fontId="19" fillId="0" borderId="0" xfId="0" applyFont="1" applyAlignment="1">
      <alignment horizontal="center" vertical="center" wrapText="1"/>
    </xf>
    <xf numFmtId="0" fontId="20" fillId="0" borderId="0" xfId="0" applyFont="1" applyAlignment="1">
      <alignment horizontal="center" vertical="center"/>
    </xf>
    <xf numFmtId="0" fontId="31" fillId="0" borderId="0" xfId="0" applyFont="1" applyAlignment="1">
      <alignment horizontal="center" vertical="center" wrapText="1"/>
    </xf>
    <xf numFmtId="0" fontId="25" fillId="6" borderId="25" xfId="0" applyFont="1" applyFill="1" applyBorder="1" applyAlignment="1">
      <alignment horizontal="center" vertical="center"/>
    </xf>
    <xf numFmtId="0" fontId="25" fillId="6" borderId="26" xfId="0" applyFont="1" applyFill="1" applyBorder="1" applyAlignment="1">
      <alignment horizontal="center" vertical="center"/>
    </xf>
    <xf numFmtId="0" fontId="25" fillId="6" borderId="27" xfId="0" applyFont="1" applyFill="1" applyBorder="1" applyAlignment="1">
      <alignment horizontal="center" vertical="center"/>
    </xf>
    <xf numFmtId="0" fontId="26" fillId="6" borderId="30" xfId="0" applyFont="1" applyFill="1" applyBorder="1" applyAlignment="1">
      <alignment horizontal="center" vertical="center" wrapText="1"/>
    </xf>
    <xf numFmtId="0" fontId="26" fillId="6" borderId="31" xfId="0" applyFont="1" applyFill="1" applyBorder="1" applyAlignment="1">
      <alignment horizontal="center" vertical="center" wrapText="1"/>
    </xf>
    <xf numFmtId="0" fontId="26" fillId="6" borderId="32" xfId="0" applyFont="1" applyFill="1" applyBorder="1" applyAlignment="1">
      <alignment horizontal="center" vertical="center" wrapText="1"/>
    </xf>
    <xf numFmtId="0" fontId="11" fillId="0" borderId="0" xfId="0" applyFont="1" applyAlignment="1">
      <alignment horizontal="center" vertical="center"/>
    </xf>
    <xf numFmtId="0" fontId="22"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11" xfId="0" applyFont="1" applyBorder="1" applyAlignment="1">
      <alignment horizontal="left" vertical="center" wrapText="1"/>
    </xf>
    <xf numFmtId="0" fontId="0" fillId="0" borderId="7" xfId="0" applyBorder="1" applyAlignment="1">
      <alignment horizontal="center" vertical="center"/>
    </xf>
    <xf numFmtId="0" fontId="0" fillId="0" borderId="2" xfId="0" applyBorder="1" applyAlignment="1">
      <alignment horizontal="center" vertical="center"/>
    </xf>
    <xf numFmtId="0" fontId="15" fillId="7" borderId="7" xfId="1" applyFont="1" applyFill="1" applyBorder="1" applyAlignment="1">
      <alignment horizontal="center" vertical="center" wrapText="1"/>
    </xf>
    <xf numFmtId="0" fontId="15" fillId="7" borderId="8" xfId="1" applyFont="1" applyFill="1" applyBorder="1" applyAlignment="1">
      <alignment horizontal="center" vertical="center" wrapText="1"/>
    </xf>
    <xf numFmtId="0" fontId="15" fillId="7" borderId="2" xfId="1"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7" fillId="4" borderId="7" xfId="0" applyFont="1" applyFill="1" applyBorder="1" applyAlignment="1" applyProtection="1">
      <alignment horizontal="center" vertical="center" wrapText="1"/>
      <protection locked="0"/>
    </xf>
    <xf numFmtId="0" fontId="17" fillId="4" borderId="2" xfId="0" applyFont="1" applyFill="1" applyBorder="1" applyAlignment="1" applyProtection="1">
      <alignment horizontal="center" vertical="center" wrapText="1"/>
      <protection locked="0"/>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0" fillId="4" borderId="7"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1" fillId="5" borderId="15" xfId="0" applyFont="1" applyFill="1" applyBorder="1" applyAlignment="1">
      <alignment horizontal="center" vertical="center" wrapText="1"/>
    </xf>
    <xf numFmtId="0" fontId="0" fillId="4" borderId="7" xfId="0"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cellXfs>
  <cellStyles count="2">
    <cellStyle name="Collegamento ipertestuale" xfId="1" builtinId="8"/>
    <cellStyle name="Normale" xfId="0" builtinId="0"/>
  </cellStyles>
  <dxfs count="915">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alignment wrapText="1" readingOrder="0"/>
    </dxf>
    <dxf>
      <alignment wrapText="1" readingOrder="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color theme="0"/>
      </font>
    </dxf>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powerPivotData" Target="model/item.data"/><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pivotCacheDefinition" Target="pivotCache/pivotCacheDefinition1.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152397</xdr:colOff>
      <xdr:row>1</xdr:row>
      <xdr:rowOff>66676</xdr:rowOff>
    </xdr:from>
    <xdr:to>
      <xdr:col>5</xdr:col>
      <xdr:colOff>1162050</xdr:colOff>
      <xdr:row>4</xdr:row>
      <xdr:rowOff>552450</xdr:rowOff>
    </xdr:to>
    <xdr:sp macro="" textlink="">
      <xdr:nvSpPr>
        <xdr:cNvPr id="2" name="Rettangolo 1">
          <a:extLst>
            <a:ext uri="{FF2B5EF4-FFF2-40B4-BE49-F238E27FC236}">
              <a16:creationId xmlns:a16="http://schemas.microsoft.com/office/drawing/2014/main" xmlns="" id="{00000000-0008-0000-0000-000002000000}"/>
            </a:ext>
          </a:extLst>
        </xdr:cNvPr>
        <xdr:cNvSpPr/>
      </xdr:nvSpPr>
      <xdr:spPr>
        <a:xfrm>
          <a:off x="8058147" y="266701"/>
          <a:ext cx="2057403" cy="1971674"/>
        </a:xfrm>
        <a:prstGeom prst="rect">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200" b="1">
              <a:solidFill>
                <a:sysClr val="windowText" lastClr="000000"/>
              </a:solidFill>
            </a:rPr>
            <a:t>Nota:</a:t>
          </a:r>
        </a:p>
        <a:p>
          <a:pPr algn="l"/>
          <a:endParaRPr lang="it-IT"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it-IT" sz="1200" b="1">
              <a:solidFill>
                <a:sysClr val="windowText" lastClr="000000"/>
              </a:solidFill>
              <a:effectLst/>
              <a:latin typeface="+mn-lt"/>
              <a:ea typeface="+mn-ea"/>
              <a:cs typeface="+mn-cs"/>
            </a:rPr>
            <a:t>Non è necessario stampare questo foglio ai fini della redazione dell'allegato al Piano.</a:t>
          </a:r>
          <a:endParaRPr lang="it-IT" sz="1200">
            <a:solidFill>
              <a:sysClr val="windowText" lastClr="000000"/>
            </a:solidFill>
          </a:endParaRPr>
        </a:p>
        <a:p>
          <a:pPr algn="l"/>
          <a:r>
            <a:rPr lang="it-IT" sz="1200">
              <a:solidFill>
                <a:sysClr val="windowText" lastClr="000000"/>
              </a:solidFill>
            </a:rPr>
            <a:t>La pagina serve per accedere</a:t>
          </a:r>
          <a:r>
            <a:rPr lang="it-IT" sz="1200" baseline="0">
              <a:solidFill>
                <a:sysClr val="windowText" lastClr="000000"/>
              </a:solidFill>
            </a:rPr>
            <a:t> rapidamente alle schede e avere un riassunto dei processi valutati.</a:t>
          </a:r>
        </a:p>
      </xdr:txBody>
    </xdr:sp>
    <xdr:clientData/>
  </xdr:twoCellAnchor>
  <xdr:twoCellAnchor>
    <xdr:from>
      <xdr:col>5</xdr:col>
      <xdr:colOff>1257297</xdr:colOff>
      <xdr:row>1</xdr:row>
      <xdr:rowOff>76201</xdr:rowOff>
    </xdr:from>
    <xdr:to>
      <xdr:col>27</xdr:col>
      <xdr:colOff>28575</xdr:colOff>
      <xdr:row>4</xdr:row>
      <xdr:rowOff>400051</xdr:rowOff>
    </xdr:to>
    <xdr:sp macro="" textlink="">
      <xdr:nvSpPr>
        <xdr:cNvPr id="3" name="Rettangolo 2">
          <a:extLst>
            <a:ext uri="{FF2B5EF4-FFF2-40B4-BE49-F238E27FC236}">
              <a16:creationId xmlns:a16="http://schemas.microsoft.com/office/drawing/2014/main" xmlns="" id="{00000000-0008-0000-0000-000003000000}"/>
            </a:ext>
          </a:extLst>
        </xdr:cNvPr>
        <xdr:cNvSpPr/>
      </xdr:nvSpPr>
      <xdr:spPr>
        <a:xfrm>
          <a:off x="10210797" y="276226"/>
          <a:ext cx="2057403" cy="1809750"/>
        </a:xfrm>
        <a:prstGeom prst="rect">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200" b="1">
              <a:solidFill>
                <a:sysClr val="windowText" lastClr="000000"/>
              </a:solidFill>
            </a:rPr>
            <a:t>Attenzione:</a:t>
          </a:r>
        </a:p>
        <a:p>
          <a:pPr algn="l"/>
          <a:endParaRPr lang="it-IT"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it-IT" sz="1200" b="1">
              <a:solidFill>
                <a:sysClr val="windowText" lastClr="000000"/>
              </a:solidFill>
              <a:effectLst/>
              <a:latin typeface="+mn-lt"/>
              <a:ea typeface="+mn-ea"/>
              <a:cs typeface="+mn-cs"/>
            </a:rPr>
            <a:t>Alcune delle misure per la riduzione del rischio proposte hanno delle parti variabili che richiedono una parsonalizzazione da parte dell'Ente.</a:t>
          </a:r>
          <a:r>
            <a:rPr lang="it-IT" sz="1200" b="1" baseline="0">
              <a:solidFill>
                <a:sysClr val="windowText" lastClr="000000"/>
              </a:solidFill>
              <a:effectLst/>
              <a:latin typeface="+mn-lt"/>
              <a:ea typeface="+mn-ea"/>
              <a:cs typeface="+mn-cs"/>
            </a:rPr>
            <a:t> Nello specifico:</a:t>
          </a:r>
          <a:endParaRPr lang="it-IT" sz="1200" b="1">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it-IT" sz="1200" b="1">
              <a:solidFill>
                <a:sysClr val="windowText" lastClr="000000"/>
              </a:solidFill>
              <a:effectLst/>
              <a:latin typeface="+mn-lt"/>
              <a:ea typeface="+mn-ea"/>
              <a:cs typeface="+mn-cs"/>
            </a:rPr>
            <a:t>23</a:t>
          </a:r>
          <a:r>
            <a:rPr lang="it-IT" sz="1200" b="1" baseline="0">
              <a:solidFill>
                <a:sysClr val="windowText" lastClr="000000"/>
              </a:solidFill>
              <a:effectLst/>
              <a:latin typeface="+mn-lt"/>
              <a:ea typeface="+mn-ea"/>
              <a:cs typeface="+mn-cs"/>
            </a:rPr>
            <a:t>-24-25-26-27-28-29-32-40</a:t>
          </a:r>
          <a:endParaRPr lang="it-IT" sz="12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28576</xdr:rowOff>
    </xdr:from>
    <xdr:to>
      <xdr:col>6</xdr:col>
      <xdr:colOff>0</xdr:colOff>
      <xdr:row>7</xdr:row>
      <xdr:rowOff>140804</xdr:rowOff>
    </xdr:to>
    <xdr:sp macro="" textlink="">
      <xdr:nvSpPr>
        <xdr:cNvPr id="8193" name="Casella di testo 2">
          <a:extLst>
            <a:ext uri="{FF2B5EF4-FFF2-40B4-BE49-F238E27FC236}">
              <a16:creationId xmlns:a16="http://schemas.microsoft.com/office/drawing/2014/main" xmlns="" id="{00000000-0008-0000-0100-000001200000}"/>
            </a:ext>
          </a:extLst>
        </xdr:cNvPr>
        <xdr:cNvSpPr txBox="1">
          <a:spLocks noChangeArrowheads="1"/>
        </xdr:cNvSpPr>
      </xdr:nvSpPr>
      <xdr:spPr bwMode="auto">
        <a:xfrm>
          <a:off x="0" y="1734793"/>
          <a:ext cx="8696739" cy="733424"/>
        </a:xfrm>
        <a:prstGeom prst="rect">
          <a:avLst/>
        </a:prstGeom>
        <a:solidFill>
          <a:sysClr val="window" lastClr="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it-IT" sz="1200" b="1" i="0" u="sng" strike="noStrike" baseline="0">
              <a:solidFill>
                <a:srgbClr val="000000"/>
              </a:solidFill>
              <a:latin typeface="Arial"/>
              <a:cs typeface="Arial"/>
            </a:rPr>
            <a:t>Allegato n. 1</a:t>
          </a:r>
          <a:endParaRPr lang="it-IT" sz="1200" b="0" i="0" u="none" strike="noStrike" baseline="0">
            <a:solidFill>
              <a:srgbClr val="000000"/>
            </a:solidFill>
            <a:latin typeface="Arial"/>
            <a:cs typeface="Arial"/>
          </a:endParaRPr>
        </a:p>
        <a:p>
          <a:pPr algn="ctr" rtl="0">
            <a:defRPr sz="1000"/>
          </a:pPr>
          <a:r>
            <a:rPr lang="it-IT" sz="1800" b="0" i="0" u="none" strike="noStrike" baseline="0">
              <a:solidFill>
                <a:srgbClr val="000000"/>
              </a:solidFill>
              <a:latin typeface="Arial"/>
              <a:cs typeface="Arial"/>
            </a:rPr>
            <a:t>Schede per la valutazione del rischi</a:t>
          </a:r>
          <a:r>
            <a:rPr lang="it-IT" sz="1800" b="0" i="0" u="none" strike="noStrike" baseline="0">
              <a:solidFill>
                <a:sysClr val="windowText" lastClr="000000"/>
              </a:solidFill>
              <a:latin typeface="Arial"/>
              <a:cs typeface="Arial"/>
            </a:rPr>
            <a:t>o</a:t>
          </a:r>
        </a:p>
        <a:p>
          <a:pPr algn="ctr" rtl="0">
            <a:defRPr sz="1000"/>
          </a:pPr>
          <a:r>
            <a:rPr lang="it-IT" sz="1100" b="0" i="1" u="none" strike="noStrike" baseline="0">
              <a:solidFill>
                <a:sysClr val="windowText" lastClr="000000"/>
              </a:solidFill>
              <a:latin typeface="Arial"/>
              <a:cs typeface="Arial"/>
            </a:rPr>
            <a:t>Approvate come allegato alla deliberazione della Giunta Comunale n. 12</a:t>
          </a:r>
          <a:r>
            <a:rPr lang="it-IT" sz="1100" b="0" i="1" u="none" strike="noStrike" baseline="0">
              <a:solidFill>
                <a:srgbClr val="000000"/>
              </a:solidFill>
              <a:latin typeface="Arial"/>
              <a:cs typeface="Arial"/>
            </a:rPr>
            <a:t> del 29.01.2020 </a:t>
          </a:r>
        </a:p>
      </xdr:txBody>
    </xdr:sp>
    <xdr:clientData/>
  </xdr:twoCellAnchor>
  <xdr:twoCellAnchor>
    <xdr:from>
      <xdr:col>7</xdr:col>
      <xdr:colOff>70994</xdr:colOff>
      <xdr:row>18</xdr:row>
      <xdr:rowOff>14200</xdr:rowOff>
    </xdr:from>
    <xdr:to>
      <xdr:col>8</xdr:col>
      <xdr:colOff>986045</xdr:colOff>
      <xdr:row>27</xdr:row>
      <xdr:rowOff>13608</xdr:rowOff>
    </xdr:to>
    <xdr:sp macro="" textlink="">
      <xdr:nvSpPr>
        <xdr:cNvPr id="4" name="Rettangolo 3">
          <a:extLst>
            <a:ext uri="{FF2B5EF4-FFF2-40B4-BE49-F238E27FC236}">
              <a16:creationId xmlns:a16="http://schemas.microsoft.com/office/drawing/2014/main" xmlns="" id="{00000000-0008-0000-0100-000004000000}"/>
            </a:ext>
          </a:extLst>
        </xdr:cNvPr>
        <xdr:cNvSpPr/>
      </xdr:nvSpPr>
      <xdr:spPr>
        <a:xfrm>
          <a:off x="12154137" y="4722271"/>
          <a:ext cx="2166908" cy="1591444"/>
        </a:xfrm>
        <a:prstGeom prst="rect">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200" b="1">
              <a:solidFill>
                <a:sysClr val="windowText" lastClr="000000"/>
              </a:solidFill>
            </a:rPr>
            <a:t>Nota:</a:t>
          </a:r>
        </a:p>
        <a:p>
          <a:pPr algn="l"/>
          <a:r>
            <a:rPr lang="it-IT" sz="1200" b="1">
              <a:solidFill>
                <a:sysClr val="windowText" lastClr="000000"/>
              </a:solidFill>
            </a:rPr>
            <a:t>In caso di </a:t>
          </a:r>
          <a:r>
            <a:rPr lang="it-IT" sz="1200" b="1" baseline="0">
              <a:solidFill>
                <a:sysClr val="windowText" lastClr="000000"/>
              </a:solidFill>
            </a:rPr>
            <a:t>modifiche alle schede, è decessario aggiornare la tabella.</a:t>
          </a:r>
          <a:endParaRPr lang="it-IT" sz="1100" b="0">
            <a:solidFill>
              <a:sysClr val="windowText" lastClr="000000"/>
            </a:solidFill>
          </a:endParaRPr>
        </a:p>
        <a:p>
          <a:pPr algn="l"/>
          <a:r>
            <a:rPr lang="it-IT" sz="1100" b="0">
              <a:solidFill>
                <a:sysClr val="windowText" lastClr="000000"/>
              </a:solidFill>
            </a:rPr>
            <a:t>Per</a:t>
          </a:r>
          <a:r>
            <a:rPr lang="it-IT" sz="1100" b="0" baseline="0">
              <a:solidFill>
                <a:sysClr val="windowText" lastClr="000000"/>
              </a:solidFill>
            </a:rPr>
            <a:t> aggiornare, fare click con il tasto destro del mouse su una riga qualsiasi della tabella e scegliere: "Aggiorna".</a:t>
          </a:r>
          <a:endParaRPr lang="it-IT" sz="12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842340</xdr:colOff>
      <xdr:row>0</xdr:row>
      <xdr:rowOff>152814</xdr:rowOff>
    </xdr:from>
    <xdr:to>
      <xdr:col>2</xdr:col>
      <xdr:colOff>4600574</xdr:colOff>
      <xdr:row>2</xdr:row>
      <xdr:rowOff>219075</xdr:rowOff>
    </xdr:to>
    <xdr:sp macro="" textlink="">
      <xdr:nvSpPr>
        <xdr:cNvPr id="4" name="Casella di testo 2">
          <a:extLst>
            <a:ext uri="{FF2B5EF4-FFF2-40B4-BE49-F238E27FC236}">
              <a16:creationId xmlns:a16="http://schemas.microsoft.com/office/drawing/2014/main" xmlns="" id="{00000000-0008-0000-0200-000004000000}"/>
            </a:ext>
          </a:extLst>
        </xdr:cNvPr>
        <xdr:cNvSpPr txBox="1">
          <a:spLocks noChangeArrowheads="1"/>
        </xdr:cNvSpPr>
      </xdr:nvSpPr>
      <xdr:spPr bwMode="auto">
        <a:xfrm>
          <a:off x="1156665" y="152814"/>
          <a:ext cx="8396909" cy="723486"/>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it-IT" sz="1800" b="0" i="0" u="none" strike="noStrike" baseline="0">
              <a:solidFill>
                <a:srgbClr val="000000"/>
              </a:solidFill>
              <a:latin typeface="Arial"/>
              <a:cs typeface="Arial"/>
            </a:rPr>
            <a:t>Misure specifiche da adottare nel triennio per ridurre ulteriormente il rischio</a:t>
          </a:r>
        </a:p>
      </xdr:txBody>
    </xdr:sp>
    <xdr:clientData/>
  </xdr:twoCellAnchor>
  <xdr:twoCellAnchor>
    <xdr:from>
      <xdr:col>3</xdr:col>
      <xdr:colOff>99733</xdr:colOff>
      <xdr:row>5</xdr:row>
      <xdr:rowOff>171451</xdr:rowOff>
    </xdr:from>
    <xdr:to>
      <xdr:col>5</xdr:col>
      <xdr:colOff>420409</xdr:colOff>
      <xdr:row>7</xdr:row>
      <xdr:rowOff>779370</xdr:rowOff>
    </xdr:to>
    <xdr:sp macro="" textlink="">
      <xdr:nvSpPr>
        <xdr:cNvPr id="5" name="Rettangolo 4">
          <a:extLst>
            <a:ext uri="{FF2B5EF4-FFF2-40B4-BE49-F238E27FC236}">
              <a16:creationId xmlns:a16="http://schemas.microsoft.com/office/drawing/2014/main" xmlns="" id="{00000000-0008-0000-0200-000005000000}"/>
            </a:ext>
          </a:extLst>
        </xdr:cNvPr>
        <xdr:cNvSpPr/>
      </xdr:nvSpPr>
      <xdr:spPr>
        <a:xfrm>
          <a:off x="11767858" y="2181226"/>
          <a:ext cx="2168526" cy="1750919"/>
        </a:xfrm>
        <a:prstGeom prst="rect">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200" b="1">
              <a:solidFill>
                <a:sysClr val="windowText" lastClr="000000"/>
              </a:solidFill>
            </a:rPr>
            <a:t>Nota:</a:t>
          </a:r>
        </a:p>
        <a:p>
          <a:pPr algn="l"/>
          <a:r>
            <a:rPr lang="it-IT" sz="1200" b="1">
              <a:solidFill>
                <a:sysClr val="windowText" lastClr="000000"/>
              </a:solidFill>
            </a:rPr>
            <a:t>In caso di </a:t>
          </a:r>
          <a:r>
            <a:rPr lang="it-IT" sz="1200" b="1" baseline="0">
              <a:solidFill>
                <a:sysClr val="windowText" lastClr="000000"/>
              </a:solidFill>
            </a:rPr>
            <a:t>modifiche alle schede, è decessario aggiornare la tabella.</a:t>
          </a:r>
          <a:endParaRPr lang="it-IT" sz="1100" b="0">
            <a:solidFill>
              <a:sysClr val="windowText" lastClr="000000"/>
            </a:solidFill>
          </a:endParaRPr>
        </a:p>
        <a:p>
          <a:pPr algn="l"/>
          <a:r>
            <a:rPr lang="it-IT" sz="1100" b="0">
              <a:solidFill>
                <a:sysClr val="windowText" lastClr="000000"/>
              </a:solidFill>
            </a:rPr>
            <a:t>Per</a:t>
          </a:r>
          <a:r>
            <a:rPr lang="it-IT" sz="1100" b="0" baseline="0">
              <a:solidFill>
                <a:sysClr val="windowText" lastClr="000000"/>
              </a:solidFill>
            </a:rPr>
            <a:t> aggiornare, fare click con il tasto destro del mouse su una riga qualsiasi della tabella e scegliere: "Aggiorna".</a:t>
          </a:r>
          <a:endParaRPr lang="it-IT" sz="1200" b="1">
            <a:solidFill>
              <a:sysClr val="windowText" lastClr="000000"/>
            </a:solidFill>
          </a:endParaRPr>
        </a:p>
      </xdr:txBody>
    </xdr:sp>
    <xdr:clientData/>
  </xdr:twoCellAnchor>
</xdr:wsDr>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saveData="0" refreshedBy="Riccardo Moraldi" refreshedDate="43054.382127199075" createdVersion="5" refreshedVersion="5" minRefreshableVersion="3" recordCount="53">
  <cacheSource type="worksheet">
    <worksheetSource ref="G11:J64" sheet="Indice Schede"/>
  </cacheSource>
  <cacheFields count="4">
    <cacheField name="Procedimento o sottoprocedimento a rischio" numFmtId="0">
      <sharedItems count="49">
        <s v="01 - Concorso per l'assunzione di personale"/>
        <s v="02 - Concorso per la progressione in carriera del personale "/>
        <s v="03 - Selezione per l'affidamento di un incarico professionale "/>
        <s v="04 - Affidamento mediante procedura aperta (o ristretta) di lavori, servizi, forniture"/>
        <s v="05 - Affidamento diretto di lavori, servizi o forniture"/>
        <s v="06 - Permesso di costruire"/>
        <s v="07 - Permesso di costruire in aree assoggettate ad autorizzazione paesaggistica"/>
        <s v="08 - Concessione di sovvenzioni, contributi, sussidi, ausili finanziari, nonché attribuzione di vantaggi economici di qualunque genere "/>
        <s v="09 - Provvedimenti di pianificazione urbanistica generale"/>
        <s v="10 - Provvedimenti di pianificazione urbanistica attuativa"/>
        <s v="11 - Levata dei protesti "/>
        <s v="12 - Gestione delle sanzioni per violazione del CDS"/>
        <s v="13 - Gestione ordinaria delle entrate di bilancio"/>
        <s v="14 - Gestione ordinaria delle spese di bilancio"/>
        <s v="15 - Accertamenti e verifiche dei tributi locali"/>
        <s v="16 - Accertamenti con adesione dei tributi locali"/>
        <s v="17 - Accertamenti e controlli sugli abusi edilizi"/>
        <s v="18 - Incentivi economici al personale (produttività e retribuzioni di risultato)"/>
        <s v="19 - Autorizzazione all’occupazione del suolo pubblico"/>
        <s v="20 - Autorizzazioni ex artt. 68 e 69 del TULPS (spettacoli anche viaggianti, pubblici intrattenimenti, feste da ballo, esposizioni, gare)"/>
        <s v="21 - Permesso di costruire convenzionato"/>
        <s v="22 - Pratiche anagrafiche"/>
        <s v="23 - Documenti di identità"/>
        <s v="24 - Servizi per minori e famiglie"/>
        <s v="25 - Servizi assistenziali e socio-sanitari per anziani"/>
        <s v="26 - Servizi per disabili"/>
        <s v="27 - Servizi per adulti in difficoltà"/>
        <s v="28 - Servizi di integrazione dei cittadini stranieri"/>
        <s v="29 - Raccolta e smaltimento rifiuti"/>
        <s v="30 - Gestione del protocollo"/>
        <s v="31 - Gestione dell'archivio"/>
        <s v="32 - Gestione delle sepolture e dei loculi"/>
        <s v="33 - Gestione delle tombe di famiglia"/>
        <s v="34 - Organizzazione eventi"/>
        <s v="35 - Rilascio di patrocini"/>
        <s v="36 - Gare ad evidenza pubblica di vendita di beni"/>
        <s v="37 - Funzionamento degli organi collegiali"/>
        <s v="38 - Formazione di determinazioni, ordinanze, decreti ed altri atti amministrativi"/>
        <s v="39 - Designazione dei rappresentanti dell'ente presso enti, società, fondazioni"/>
        <s v="40 - Gestione dei procedimenti di segnalazione e reclamo"/>
        <s v="41 - Gestione della leva"/>
        <s v="42 - Gestione dell'elettorato"/>
        <s v="43 - Gestione degli alloggi pubblici"/>
        <s v="44 - Gestione del diritto allo studio"/>
        <s v="45 - Vigilanza sulla circolazione e la sosta"/>
        <s v="46 - Gestione del reticolato idrico minore"/>
        <s v="47 - Affidamenti in house"/>
        <s v="48 - Controlli sull'uso del territorio"/>
        <s v=""/>
      </sharedItems>
    </cacheField>
    <cacheField name="Probabilità" numFmtId="2">
      <sharedItems containsMixedTypes="1" containsNumber="1" minValue="1.1666666666666667" maxValue="4" count="18">
        <n v="2.5"/>
        <n v="2"/>
        <n v="3.5"/>
        <n v="2.3333333333333335"/>
        <n v="2.8333333333333335"/>
        <n v="3"/>
        <n v="1.8333333333333333"/>
        <n v="4"/>
        <n v="3.8333333333333335"/>
        <n v="2.1666666666666665"/>
        <n v="3.3333333333333335"/>
        <n v="3.1666666666666665"/>
        <n v="2.6666666666666665"/>
        <n v="3.6666666666666665"/>
        <n v="1.1666666666666667"/>
        <n v="1.3333333333333333"/>
        <n v="1.6666666666666667"/>
        <s v="Processo non sottoposto a mappatura e valutazione del rischio"/>
      </sharedItems>
    </cacheField>
    <cacheField name="Impatto" numFmtId="2">
      <sharedItems containsMixedTypes="1" containsNumber="1" minValue="0.75" maxValue="2.25" count="7">
        <n v="1.5"/>
        <n v="1.25"/>
        <n v="1.75"/>
        <n v="1"/>
        <n v="2.25"/>
        <n v="0.75"/>
        <s v=""/>
      </sharedItems>
    </cacheField>
    <cacheField name="Rischio" numFmtId="2">
      <sharedItems containsMixedTypes="1" containsNumber="1" minValue="0.875" maxValue="7" count="31">
        <n v="3.75"/>
        <n v="2.5"/>
        <n v="5.25"/>
        <n v="2.916666666666667"/>
        <n v="4.25"/>
        <n v="7"/>
        <n v="6.7083333333333339"/>
        <n v="3.5"/>
        <n v="3.7916666666666665"/>
        <n v="2.1666666666666665"/>
        <n v="3.3333333333333335"/>
        <n v="3.958333333333333"/>
        <n v="4.791666666666667"/>
        <n v="2.6666666666666665"/>
        <n v="4.125"/>
        <n v="3.541666666666667"/>
        <n v="4.166666666666667"/>
        <n v="2"/>
        <n v="4.375"/>
        <n v="4.583333333333333"/>
        <n v="0.875"/>
        <n v="3.125"/>
        <n v="3.333333333333333"/>
        <n v="2.333333333333333"/>
        <n v="1.6666666666666665"/>
        <n v="5.8333333333333339"/>
        <n v="3.208333333333333"/>
        <n v="1.5"/>
        <n v="1.6666666666666667"/>
        <n v="4.75"/>
        <s v=""/>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OnLoad="1" refreshedBy="segretario2017" refreshedDate="45355.795049305554" createdVersion="5" refreshedVersion="5" minRefreshableVersion="3" recordCount="53">
  <cacheSource type="worksheet">
    <worksheetSource ref="U11:V64" sheet="Indice Schede"/>
  </cacheSource>
  <cacheFields count="2">
    <cacheField name="Processo analizzato" numFmtId="0">
      <sharedItems count="55">
        <s v="01 - Concorso per l'assunzione di personale"/>
        <s v="02 - Concorso per la progressione in carriera del personale "/>
        <s v="03 - Selezione per l'affidamento di un incarico professionale "/>
        <s v="04 - Affidamento mediante procedura aperta (o ristretta) di lavori, servizi, forniture"/>
        <s v="05 - Affidamento diretto di lavori, servizi o forniture"/>
        <s v="06 - Permesso di costruire"/>
        <s v="07 - Permesso di costruire in aree assoggettate ad autorizzazione paesaggistica"/>
        <s v="08 - Concessione di sovvenzioni, contributi, sussidi, ausili finanziari, nonché attribuzione di vantaggi economici di qualunque genere "/>
        <s v="09 - Provvedimenti di pianificazione urbanistica generale"/>
        <s v="10 - Provvedimenti di pianificazione urbanistica attuativa"/>
        <s v="11 - Levata dei protesti "/>
        <s v="12 - Gestione delle sanzioni per violazione del CDS"/>
        <s v="13 - Gestione ordinaria delle entrate di bilancio"/>
        <s v="14 - Gestione ordinaria delle spese di bilancio"/>
        <s v="15 - Accertamenti e verifiche dei tributi locali"/>
        <s v="16 - Accertamenti con adesione dei tributi locali"/>
        <s v="17 - Accertamenti e controlli sugli abusi edilizi"/>
        <s v="18 - Incentivi economici al personale (produttività e retribuzioni di risultato)"/>
        <s v="19 - Autorizzazione all’occupazione del suolo pubblico"/>
        <s v="20 - Autorizzazioni ex artt. 68 e 69 del TULPS (spettacoli anche viaggianti, pubblici intrattenimenti, feste da ballo, esposizioni, gare)"/>
        <s v="21 - Permesso di costruire convenzionato"/>
        <s v="22 - Pratiche anagrafiche"/>
        <s v="23 - Documenti di identità"/>
        <s v="24 - Servizi per minori e famiglie (servizio svolto dal CSSM e non dal Comune)"/>
        <s v="25 - Servizi assistenziali e socio-sanitari per anziani (servizio svolto dal CSSM e non dal Comune)"/>
        <s v="26 - Servizi per disabili (servizio svolto dal CSSM e non dal Comune)"/>
        <s v="27 - Servizi per adulti in difficoltà (servizio svolto dal CSSM e non dal Comune)"/>
        <s v="28 - Servizi di integrazione dei cittadini stranieri (servizio svolto dal CSSM e non dal Comune)"/>
        <s v="29 - Raccolta e smaltimento rifiuti"/>
        <s v="30 - Gestione del protocollo"/>
        <s v="31 - Gestione dell'archivio"/>
        <s v="32 - Gestione delle sepolture e dei loculi"/>
        <s v="33 - Gestione delle tombe di famiglia"/>
        <s v="34 - Organizzazione eventi"/>
        <s v="35 - Rilascio di patrocini"/>
        <s v="36 - Gare ad evidenza pubblica di vendita di beni"/>
        <s v="37 - Funzionamento degli organi collegiali"/>
        <s v="38 - Formazione di determinazioni, ordinanze, decreti ed altri atti amministrativi"/>
        <s v="39 - Designazione dei rappresentanti dell'ente presso enti, società, fondazioni"/>
        <s v="40 - Gestione dei procedimenti di segnalazione e reclamo"/>
        <s v="41 - Gestione della leva"/>
        <s v="42 - Gestione dell'elettorato"/>
        <s v="43 - Gestione degli alloggi pubblici"/>
        <s v="44 - Gestione del diritto allo studio"/>
        <s v="45 - Vigilanza sulla circolazione e la sosta"/>
        <s v="46 - Gestione del reticolato idrico minore"/>
        <s v="47 - Affidamenti in house"/>
        <s v="48 - Controlli sull'uso del territorio"/>
        <s v=""/>
        <s v="24 - Servizi per minori e famiglie" u="1"/>
        <s v="28 - Servizi di integrazione dei cittadini stranieri" u="1"/>
        <s v="27 - Servizi per adulti in difficoltà" u="1"/>
        <s v="26 - Servizi per disabili" u="1"/>
        <s v="46 - Vigilanza sulla circolazione e la sosta" u="1"/>
        <s v="25 - Servizi assistenziali e socio-sanitari per anziani" u="1"/>
      </sharedItems>
    </cacheField>
    <cacheField name="Misure per la riduzione del rischio" numFmtId="0">
      <sharedItems count="42" longText="1">
        <s v="I due fattori maggiori di rischio corruttivo sono legati alla rilevanza esterna del processo e al suo impatto economico. Si ritiene pertanto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
        <s v="Rispetto al processo n. 1, in questo caso il rischio è minore, per il maggiore controllo interno e il minore impatto esterno. In ogni caso risulta anche qui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
        <s v="Pur con i recenti correttivi delle norme che obbligano a fare un piano preliminare e con delle forti limitazione della spesa, questo processo può nascondere una certa pericolosità corruttiva in relazione alle valutazioni di merito che, in via preliminare hanno detrminato l'esigenza di ricorrere a figure esterne all'amministrazione e all'ammontare del corrispettivo, comunque denominato. Si ritiene pertanto necessario disporre che il RPCT venga fatto destinatario per opportuna conoscenza di tutti i provvedimenti di impegno di spesa relativi a corrispettivi particolarmente rilevanti."/>
        <s v="Le recenti novità che obbligano al ricorso al mercato elettronico e alla limitazione solo a detreminate forniture di meccanismi semplificati di gara, sembrerebbero aver ridotto molto il rischio corruttivo. Risulta però necessaria, anche a campione, una profilazione a consuntivo dei vari passaggi di gara, anche in contraddittorio con i responsbaili delle varie fasi, richiamando preventivamente tutti i soggetti all'applicazione ferrea delle norme esistenti a tutela della concorrenza e dell'economicità delle procedure, prima ancora che della corruzione, che spesso si concretizza proprio in provvedimenti antieconomici per la nostra amministrazione."/>
        <s v="L'accesso agli uffici dei progettisti professionisti, degli impresari edili e dei proprietari di terreni edificabili o edifici che possono essere oggetto di interventi dovrà essere disciplinato in modo chiaro e basato su principi previamente definiti. In caso di varianti si dovrà dare conto nei provvedimenti finali delle motivazioni che hanno portato al rilascio."/>
        <s v="In questo caso, oltre ai documenti di legge e a quanto previsto nella scheda n. 6, qui integralmente richiamato, si rende necessario uno studio del responsabile del servizio, preliminare ad ogni progetto approvato di questo tipo, che valuti anche i requisiti soggettivi del destinatario o di chi ne trae vantaggio, al fine di evitare che detti provvedimenti si risolvano in atti, seppure corretti formalmente, a favore di pratiche censurabili."/>
        <s v="Il rischio corruttivo insito in questo processo e nelle varie fasi può essere abbattuto solo se si adoattano criteri oggettivi di corresponsione dei benefici e con procedimenti che siano il più possibile rigidi, dove cioè non ci siano margini di discrezionalità. I processi dovranno essere avviati sulla base di un regolamento o  di un bando pubblico, si dovrà fornire una modulistica che non permetta da parte di nessuno di avvalersi di &quot;scorciatoie&quot; procedimentali e, con le dovute cautele relative alla riservatezza dei dati personali, dovrà essere data la più ampia pubblicità possibile ai provvedimenti di liquidazione."/>
        <s v="Anche in questo processo vengono richiamate e si auspica l'applicazione delle misure di cui alle schede 6 e 7. In più, visto che i processi di pianificazione generale hanno una durata temporale molto lunga, andrà tenuta memoria dei vari passaggi e in caso di &quot;oggetti di previsione&quot; particolarmente impattanti sia a livello finanziario che urbanistico, si dovrà vigilare in particolare sui beneficiari affinché non abbiamo alcun &quot;contatto&quot; che non sia esclusivamente tecnico, con i tecnici che pianificano e con gli amministratori che decidono."/>
        <s v="Quando il segretario esercita questa funzione, lo fa sempre alla presenza di un suo collaboratore che sia in grado in ogni momento di testimoniare dell'integrità dei suoi comportamenti. "/>
        <s v="Due sono le direttive per la riduzione del rischio. La prima fa riferimento agli agenti ed ausiliari che accertano le violazioni che dovranno sempre operare almeno in coppia al fin di testimoniare reciprocamente l'integrità dei comportamenti dei pubblici ufficiali. La seconda misura è inerente al processo di riscossione che deve essere progressivamente sempre più informatizzato e rendere automatico ogni passaggio, specie per quelle sanzioni che vengono annullate, revocate o per le quali si decide di non procedere con la &quot;messa a ruolo/risocssione coattiva&quot;"/>
        <s v="Le fattispecie in cui si concretizzano questi processi sono le più varie, ma diventano rilevanti ai fini dell'anticorruzione solo quando &quot;si decidono&quot; dilazioni, sconti, azzeramenti, rimodulazioni del debito ecc. In questi casi si dovrebbe produrre anche uno scostamento tra la previsione di entrata registrata a bilancio e l'accertamento della stessa. Sarebbe bene dunque che, specie quando si determinano detti scostamenti, venissero dai servizi finanziari segnalati al RPCT."/>
        <s v="Il meccanismo della spesa ha acquistato in questi ultimi anni degli automatismi tali che, se si è seguito tutto il procedimento: bilancio preventivo, PEG, scelta del contraente, impegno di spesa, registrazione dell'impegno, liquidazione, emissione del mandato, qualora la spesa stessa sia legittima (però in caso contrario siamo in una fattispecie diversa da questa scheda), è molto complicato ipotizzare fattispecie corruttive. In questo contesto possono assumere rilevanza e potrebbero essere segnalate al RPCT solo le variazioni della spesa particolarmente significative rispetto alle previsioni."/>
        <s v="La misura più importante è inerente al processo di riscossione che deve essere progressivamente sempre più informatizzato e rendere automatico ogni passaggio, specie per quei tributi che vengono annullati, revocati o per i quali si decide di non procedere con la &quot;messa a ruolo/risocssione coattiva&quot;"/>
        <s v="Qui la scelta è duplice e oltre a quanto disposto per la scheda precedente relativamente al processo di riscossione, che deve essere progressivamente sempre più informatizzato e rendere automatico ogni passaggio, specie per quei tributi che vengono annullati, revocati o per i quali si decide di non procedere con la &quot;messa a ruolo/risocssione coattiva&quot;, si dovrà anche prevedere un meccanismo di trasparenza nei provvedimenti che autorizzano dette riduzioni, con particolare riferimento alla parte motivazionale."/>
        <s v="L'abuso edilizio può essere paragonato alle violazioni del Cds di cui alla scheda 12 e dunque due sono le direttive per la riduzione del rischio. La prima fa riferimento agli agenti e tecnici che accertano, sul territorio, gli abusi e le violazioni alla normativa urbanistica.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o la demolizione."/>
        <s v="Questo è un caso paradigmatico relativo ai parametri utilizzati per la valutazione del rischio che danno un risultato altissimo quando invece l'esperienza dimostra che teoricamente è difficile ipotizzare  fenomeni corruttivi, in quanto c'è il controllo reciproco dei dipendneti stessi e risulterebbe evidente ogni ipotesi premiale non in linea con i meccanismi di calcolo. A tal fine pare ovvio che la trasparenza del piano della performance debba essere altamente rigido e non derogabile e, ad ogni passaggio, sia applicata il massimo della trasparenza possibile, anche con qualche inevitabile contraccolpo in tema di riservatezza dei dati personali."/>
        <s v="Se vengono applicate in modo chiaro e trasparente le disposizioni normative e regolamentari, non dovrebbero verificarsi fenomeni corruttivi. Questa fattispecie è comunque una di quelle in cui è rilevante anche il controllo delle entrate relative ai canoni previsti."/>
        <s v="Come per la scheda 6 (Permesso di costruire) l'accesso agli uffici dei progettisti professionisti, degli impresari edili e dei proprietari di terreni edificabili o edifici che possono essere oggetto di interventi di questo tipo dovrà essere disciplinato in modo chiaro e basato su principi previamente definiti. In caso di convenzioni si dovrà dare conto nei provvedimenti finali delle motivazioni che hanno portato al rilascio, specie nella definizione deli aspetti soggettivi dei beneficiari."/>
        <s v="In questo ente si sono adottate tutte le misure previste dall'ordinamento anagrafico al fine di avere accertamenti anagrafici, eseguiti da personale diverso dagli ufficiali d'anagrafe, scrupolosi e puntuali. Si consiglia la rotazione del personale impiegato negli accertamenti e di sottoporre tutte le pratiche anagrafiche sia immigratorie che di cambio indirizzoad accertamento eseguito dalla poliza municipale."/>
        <s v="Se il comune è tra quelli che rilasciano la CIE: &quot;La procedura centralizzata della carta d'identità elettronica, con l'associazione delle impronte digitali, elimina pressoché totalmente ogni ipotesi corruttiva&quot;  Se il comune non rilascia la CIE: La carta d'identità viene in questo ente rilascaiata solo mediante la rpocedura informatica e dogni rilascio è associato in modo permanente alla procedura anagrafica. Risulta complesso pertanto assegnare un'identità diversa dalla propria ai richiedenti. Inoltre il rilascio immediato allo sportello, obbligatorio per tutti, evita ogni &quot;tentazione corruttiva&quot; per un rilascio veloce o preferenziale."/>
        <s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
        <s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 Andrà sempre tenuto conto della regolarità del soggiorno dei beneficiari in contatto costanete con lo sportello per l'immigrazione e l'ufficio stranieri della questura."/>
        <s v="I processi che ineriscono alla raccolta pratica e allo smaltimento quotidiano saranno rispondenti al contratto di servizio con l'ente gestore e pertanto sono difficili da individuare fattispecie corruttive. Ben diverso è il rischio teorico di scelta del contraente per la gestione del servizio. Questo ente ha fatto una scelta ... [ qui ogni ente è bene che personalizzi la scheda con riferimento al soggetto gestore e alla modalità di assegnazione del servizio]"/>
        <s v="Non si registrano pericoli corruttivi anche perché questo ente si è dotato del protocollo elettronico con profilatura dei flussi."/>
        <s v="Non si registrano pericoli corruttivi anche perché questo ente si è dotato di un manuale di gestione documentale che, unitamente al protocollo elettronico, determina una profilatura dei flussi documentali."/>
        <s v="Il forte controllo sociale derivato dalla forte esposizione del servizio all'atenzione di parenti e consocenti del defunto esclude pratiche corruttive nel servizio pratico di gestione cimiteriale. Per quanto riguarda la gestione delle concessioni cimiteriali è stato [o va adottato, per gli enti che ne sono privi] adoattato un apposito regolamento e le tariffe sono aggiornate annualmente. La scelta del concessionario nella gestione dei cimiteri [solo per gli enti che gestiscono i cimiteri in modo diverso dalla gestione diretta ] ...dettagliare"/>
        <s v="Oltre a quanto indicato nella scheda precedente per quanto riguarda questa fattispecie si ritiene necessario adoattre un apposito regolamento e l'eventuale assegnazione di nuove tombe andrà fatta con apposito procedimento ad evidenza pubblica."/>
        <s v="Si consiglia ai responsabili dei servizi di procedere alla realzizzazione di eventi mediante la pubblicazione preventiva di un bando di coo-progettazione con enti del terzo settore o con impresari artistici. Anche se il codice dei contratti non si applica a questa fattispecie sembra utile, se non necessario, adottare ogni possibile strumento di evidenza pubblica."/>
        <s v="Per i patrocini gratuiti si ritiene inutile ogni misura anticorruttiva. Per i patrocini onerosi, che prevedono un contributo a supporto dell'iniziativa si faccia rifeirmento alle misure di cui alla scheda n. 8. Nella fissazione delle regole che stanno alla base della concessione dei patrocini vanno individuate le regole particolari per quelli onerosi."/>
        <s v="Vanno previste vendite di beni mobili ed immobili solo se previste in appositi bandi con tutte le regole necessarie o con regolamenti che comunque prevedano un coinvolgimento di diversi soggetti."/>
        <s v="Non si ritiene necessario adottare misure particolari"/>
        <s v="Vanno distinte designazioni che prevedono un compenso dalle designazioni che invece prevedano un compenso. Maggiore è il compneso, maggiori devono essere le misure di prevenzione della corruzione. Si tenga però presente che il PTPCT è rivolto quasi esclusivamente a comportamenti e processi di competenza della struttura amministrativa e gestionale e non al comportamento di organismi politici. In quest'ottica va predisposto un bando per ogni designazione (o un regolamento) che nell'istruire l'elenco su cui l'organo politico dovrà effettuare la sua scelta, metta tutti i potenziali aspiranti sul medesimo piano."/>
        <s v="Questo comune si è dotato di un protocollo elettronico con cui  vengono profilati i flussi documentali, le segnalazioni, anche quelle anonime o con secretazione del mittente,  sono sempre rintracciabili rendendo evidente eventuali omissioni o fenomeni corruttivi. [Se invece il comune non si è dotato di tale strumento potrà prevederne l'acquisto, anche a tal fine ...]"/>
        <s v="La leva militare al momento è sospesa, anche se in realtà le liste devono ancora essere compilate. Non esistono fattispecie teoriche di corruzione in questo campo."/>
        <s v="La maggioranza dei prodotti dell'ufficio elettorale è totalmente vincolata e non può prevedere episodi corruttivi, che invece si possono concretizzare, anche in modo &quot;pericoloso&quot; nei procedimenti di predisposizone delle liste elettorali (autentiche di firma, certifcazioni ecc.). In questi casi i dipendneti dell'ufficio elettorale, sia quelli a ciò destinati in via permanente che quelli in via straordinaria, dovranno essere controllati dai propri responsabili al fine di eseguire le loro prestazioni solo nell'ambito dell'ufficio elettorale e solo durante l'orario di ufficio con la presenza di altri dipendenti."/>
        <s v="Le graduatorie per l'assegnazione degli alloggi popolari dovranno essere redatte esclusivamente da soggetti terzi rispetto ai dipendenti dell'ufficio. Ci si rivolga prioritariamente alle prestazioni di esperti di comuni e agenzie autonome."/>
        <s v="L'assegnazione dei libri di testo, gratuita o semigratuita, è assolutamente vincolata e non può essere oggetto di corrzuione. Diverso invece il problema legato ai processi legati all'indiziduazione e gestione dei percorsi di scuola lavoro, specie quelli per cui questa amministrazione prevede dei compensi per i tirocinanti o stagisti. In questo caso gli accordi con le istituzioni scolastiche dovranno essere basati su procedimenti ad evidenza pubblica, premiando il merito o i soggetti svantaggiati."/>
        <s v="Questo processo può essere assimilato a quello sulle sanzioni del CDS qualora gli ausiliari del traffico siano dei dipendneti pubblici; quando invece sono dei dipendenti di gestori delle aree parcheggio e non abbiamo la qualifica di incaricato di pubblico servizio, nei provvedimenti convenzionali con cui si assegnano dette aree, andrà compiutamentre definito il loro ruolo e soprattutto i controlli a loro carico."/>
        <s v="Mentre l'approvigionamento idrico per usi domestici non risulta particolarmente problematico, ci possono essere dei profili di criticità nel campo dell'approvigionamento idrico per usi agricoli ed industriali e per la gestione dei pozzi privati. La ferraginosità delle norme nazionali e regionali e l'oggettiva difficoltà dei controlli consigliano massima attenzione sui procedimenti di autorizzaizone dei prelievi e degli scarichi. Sarebbe utile la predisposizione di un regolamento comunale che partendo dalla normativa nazionale e regionale indichi le funzioni e le responsabilità dei vari uffici."/>
        <s v="Nel caso di affidamneti di gestioni di questo tipo, si provveda sempre sulla base di procedimenti ad evidenza pubblica e si sposti l'individuazione delle caratteristiche potenziali degli affidatari, in termini di economicità e funzionalità, dalla fase decisionale a quella di programmazione. In questo modo i responsabili dei servizi avranno poco margine per affidamenti discrezionali."/>
        <s v="Il controllo del territori può essere paragonato alle verifiche degli abusi edilizi di cui alla scheda 17 e dunque due sono le direttive per la riduzione del rischio. La prima fa riferimento agli agenti e tecnici che accertano, sul territorio, gli abusi e le violazioni alla normativa ambientale.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ambientale."/>
        <s v=""/>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3">
  <r>
    <x v="0"/>
    <x v="0"/>
  </r>
  <r>
    <x v="1"/>
    <x v="1"/>
  </r>
  <r>
    <x v="2"/>
    <x v="2"/>
  </r>
  <r>
    <x v="3"/>
    <x v="3"/>
  </r>
  <r>
    <x v="4"/>
    <x v="3"/>
  </r>
  <r>
    <x v="5"/>
    <x v="4"/>
  </r>
  <r>
    <x v="6"/>
    <x v="5"/>
  </r>
  <r>
    <x v="7"/>
    <x v="6"/>
  </r>
  <r>
    <x v="8"/>
    <x v="7"/>
  </r>
  <r>
    <x v="9"/>
    <x v="7"/>
  </r>
  <r>
    <x v="10"/>
    <x v="8"/>
  </r>
  <r>
    <x v="11"/>
    <x v="9"/>
  </r>
  <r>
    <x v="12"/>
    <x v="10"/>
  </r>
  <r>
    <x v="13"/>
    <x v="11"/>
  </r>
  <r>
    <x v="14"/>
    <x v="12"/>
  </r>
  <r>
    <x v="15"/>
    <x v="13"/>
  </r>
  <r>
    <x v="16"/>
    <x v="14"/>
  </r>
  <r>
    <x v="17"/>
    <x v="15"/>
  </r>
  <r>
    <x v="18"/>
    <x v="16"/>
  </r>
  <r>
    <x v="19"/>
    <x v="16"/>
  </r>
  <r>
    <x v="20"/>
    <x v="17"/>
  </r>
  <r>
    <x v="21"/>
    <x v="18"/>
  </r>
  <r>
    <x v="22"/>
    <x v="19"/>
  </r>
  <r>
    <x v="23"/>
    <x v="20"/>
  </r>
  <r>
    <x v="24"/>
    <x v="20"/>
  </r>
  <r>
    <x v="25"/>
    <x v="20"/>
  </r>
  <r>
    <x v="26"/>
    <x v="20"/>
  </r>
  <r>
    <x v="27"/>
    <x v="21"/>
  </r>
  <r>
    <x v="28"/>
    <x v="22"/>
  </r>
  <r>
    <x v="29"/>
    <x v="23"/>
  </r>
  <r>
    <x v="30"/>
    <x v="24"/>
  </r>
  <r>
    <x v="31"/>
    <x v="25"/>
  </r>
  <r>
    <x v="32"/>
    <x v="26"/>
  </r>
  <r>
    <x v="33"/>
    <x v="27"/>
  </r>
  <r>
    <x v="34"/>
    <x v="28"/>
  </r>
  <r>
    <x v="35"/>
    <x v="29"/>
  </r>
  <r>
    <x v="36"/>
    <x v="30"/>
  </r>
  <r>
    <x v="37"/>
    <x v="30"/>
  </r>
  <r>
    <x v="38"/>
    <x v="31"/>
  </r>
  <r>
    <x v="39"/>
    <x v="32"/>
  </r>
  <r>
    <x v="40"/>
    <x v="33"/>
  </r>
  <r>
    <x v="41"/>
    <x v="34"/>
  </r>
  <r>
    <x v="42"/>
    <x v="35"/>
  </r>
  <r>
    <x v="43"/>
    <x v="36"/>
  </r>
  <r>
    <x v="44"/>
    <x v="37"/>
  </r>
  <r>
    <x v="45"/>
    <x v="38"/>
  </r>
  <r>
    <x v="46"/>
    <x v="39"/>
  </r>
  <r>
    <x v="47"/>
    <x v="40"/>
  </r>
  <r>
    <x v="48"/>
    <x v="41"/>
  </r>
  <r>
    <x v="48"/>
    <x v="41"/>
  </r>
  <r>
    <x v="48"/>
    <x v="41"/>
  </r>
  <r>
    <x v="48"/>
    <x v="41"/>
  </r>
  <r>
    <x v="48"/>
    <x v="4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ella_pivot1" cacheId="18" applyNumberFormats="0" applyBorderFormats="0" applyFontFormats="0" applyPatternFormats="0" applyAlignmentFormats="0" applyWidthHeightFormats="1" dataCaption="Valori" missingCaption=" " updatedVersion="5" minRefreshableVersion="3" showDrill="0" showDataTips="0" enableDrill="0" rowGrandTotals="0" colGrandTotals="0" createdVersion="5" indent="0" showHeaders="0" compact="0" compactData="0" multipleFieldFilters="0" fieldListSortAscending="1">
  <location ref="B20:E68" firstHeaderRow="0" firstDataRow="0" firstDataCol="4"/>
  <pivotFields count="4">
    <pivotField axis="axisRow" compact="0" outline="0" showAll="0" defaultSubtotal="0">
      <items count="49">
        <item x="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Row" compact="0" outline="0" showAll="0" defaultSubtotal="0">
      <items count="18">
        <item x="14"/>
        <item x="15"/>
        <item x="16"/>
        <item x="6"/>
        <item x="1"/>
        <item x="9"/>
        <item x="3"/>
        <item x="0"/>
        <item x="12"/>
        <item x="4"/>
        <item x="5"/>
        <item x="11"/>
        <item x="10"/>
        <item x="2"/>
        <item x="13"/>
        <item x="8"/>
        <item x="7"/>
        <item x="17"/>
      </items>
    </pivotField>
    <pivotField axis="axisRow" compact="0" outline="0" showAll="0" defaultSubtotal="0">
      <items count="7">
        <item x="5"/>
        <item x="3"/>
        <item x="1"/>
        <item x="0"/>
        <item x="2"/>
        <item x="4"/>
        <item x="6"/>
      </items>
    </pivotField>
    <pivotField axis="axisRow" compact="0" outline="0" showAll="0" defaultSubtotal="0">
      <items count="31">
        <item x="20"/>
        <item x="27"/>
        <item x="24"/>
        <item x="28"/>
        <item x="17"/>
        <item x="9"/>
        <item x="23"/>
        <item x="1"/>
        <item x="13"/>
        <item x="3"/>
        <item x="21"/>
        <item x="26"/>
        <item x="22"/>
        <item x="10"/>
        <item x="7"/>
        <item x="15"/>
        <item x="0"/>
        <item x="8"/>
        <item x="11"/>
        <item x="14"/>
        <item x="16"/>
        <item x="4"/>
        <item x="18"/>
        <item x="19"/>
        <item x="29"/>
        <item x="12"/>
        <item x="2"/>
        <item x="25"/>
        <item x="6"/>
        <item x="5"/>
        <item x="30"/>
      </items>
    </pivotField>
  </pivotFields>
  <rowFields count="4">
    <field x="0"/>
    <field x="1"/>
    <field x="2"/>
    <field x="3"/>
  </rowFields>
  <rowItems count="49">
    <i>
      <x/>
      <x v="17"/>
      <x v="6"/>
      <x v="30"/>
    </i>
    <i>
      <x v="1"/>
      <x v="7"/>
      <x v="3"/>
      <x v="16"/>
    </i>
    <i>
      <x v="2"/>
      <x v="4"/>
      <x v="2"/>
      <x v="7"/>
    </i>
    <i>
      <x v="3"/>
      <x v="13"/>
      <x v="3"/>
      <x v="26"/>
    </i>
    <i>
      <x v="4"/>
      <x v="6"/>
      <x v="2"/>
      <x v="9"/>
    </i>
    <i>
      <x v="5"/>
      <x v="9"/>
      <x v="3"/>
      <x v="21"/>
    </i>
    <i>
      <x v="6"/>
      <x v="6"/>
      <x v="2"/>
      <x v="9"/>
    </i>
    <i>
      <x v="7"/>
      <x v="10"/>
      <x v="2"/>
      <x v="16"/>
    </i>
    <i>
      <x v="8"/>
      <x v="3"/>
      <x v="3"/>
      <x v="16"/>
    </i>
    <i>
      <x v="9"/>
      <x v="16"/>
      <x v="4"/>
      <x v="29"/>
    </i>
    <i>
      <x v="10"/>
      <x v="15"/>
      <x v="4"/>
      <x v="28"/>
    </i>
    <i>
      <x v="11"/>
      <x v="4"/>
      <x v="4"/>
      <x v="14"/>
    </i>
    <i>
      <x v="12"/>
      <x v="5"/>
      <x v="4"/>
      <x v="17"/>
    </i>
    <i>
      <x v="13"/>
      <x v="5"/>
      <x v="1"/>
      <x v="5"/>
    </i>
    <i>
      <x v="14"/>
      <x v="12"/>
      <x v="1"/>
      <x v="13"/>
    </i>
    <i>
      <x v="15"/>
      <x v="11"/>
      <x v="2"/>
      <x v="18"/>
    </i>
    <i>
      <x v="16"/>
      <x v="15"/>
      <x v="2"/>
      <x v="25"/>
    </i>
    <i>
      <x v="17"/>
      <x v="8"/>
      <x v="1"/>
      <x v="8"/>
    </i>
    <i>
      <x v="18"/>
      <x v="3"/>
      <x v="5"/>
      <x v="19"/>
    </i>
    <i>
      <x v="19"/>
      <x v="5"/>
      <x v="1"/>
      <x v="5"/>
    </i>
    <i>
      <x v="20"/>
      <x v="9"/>
      <x v="2"/>
      <x v="15"/>
    </i>
    <i>
      <x v="21"/>
      <x v="12"/>
      <x v="2"/>
      <x v="20"/>
    </i>
    <i>
      <x v="22"/>
      <x v="5"/>
      <x v="1"/>
      <x v="5"/>
    </i>
    <i>
      <x v="23"/>
      <x v="4"/>
      <x v="1"/>
      <x v="4"/>
    </i>
    <i>
      <x v="24"/>
      <x v="13"/>
      <x v="2"/>
      <x v="22"/>
    </i>
    <i>
      <x v="25"/>
      <x v="13"/>
      <x v="2"/>
      <x v="22"/>
    </i>
    <i>
      <x v="26"/>
      <x v="13"/>
      <x v="2"/>
      <x v="22"/>
    </i>
    <i>
      <x v="27"/>
      <x v="13"/>
      <x v="2"/>
      <x v="22"/>
    </i>
    <i>
      <x v="28"/>
      <x v="13"/>
      <x v="2"/>
      <x v="22"/>
    </i>
    <i>
      <x v="29"/>
      <x v="14"/>
      <x v="2"/>
      <x v="23"/>
    </i>
    <i>
      <x v="30"/>
      <x/>
      <x/>
      <x/>
    </i>
    <i>
      <x v="31"/>
      <x/>
      <x/>
      <x/>
    </i>
    <i>
      <x v="32"/>
      <x v="5"/>
      <x v="1"/>
      <x v="5"/>
    </i>
    <i>
      <x v="33"/>
      <x v="7"/>
      <x v="2"/>
      <x v="10"/>
    </i>
    <i>
      <x v="34"/>
      <x v="10"/>
      <x v="2"/>
      <x v="16"/>
    </i>
    <i>
      <x v="35"/>
      <x v="8"/>
      <x v="2"/>
      <x v="12"/>
    </i>
    <i>
      <x v="36"/>
      <x v="7"/>
      <x v="2"/>
      <x v="10"/>
    </i>
    <i>
      <x v="37"/>
      <x v="1"/>
      <x v="4"/>
      <x v="6"/>
    </i>
    <i>
      <x v="38"/>
      <x v="1"/>
      <x v="2"/>
      <x v="2"/>
    </i>
    <i>
      <x v="39"/>
      <x v="12"/>
      <x v="4"/>
      <x v="27"/>
    </i>
    <i>
      <x v="40"/>
      <x v="3"/>
      <x v="4"/>
      <x v="11"/>
    </i>
    <i>
      <x v="41"/>
      <x/>
      <x/>
      <x/>
    </i>
    <i>
      <x v="42"/>
      <x v="4"/>
      <x/>
      <x v="1"/>
    </i>
    <i>
      <x v="43"/>
      <x v="8"/>
      <x/>
      <x v="4"/>
    </i>
    <i>
      <x v="44"/>
      <x v="8"/>
      <x v="2"/>
      <x v="12"/>
    </i>
    <i>
      <x v="45"/>
      <x v="2"/>
      <x v="1"/>
      <x v="3"/>
    </i>
    <i>
      <x v="46"/>
      <x v="7"/>
      <x v="2"/>
      <x v="10"/>
    </i>
    <i>
      <x v="47"/>
      <x v="11"/>
      <x v="3"/>
      <x v="24"/>
    </i>
    <i>
      <x v="48"/>
      <x v="10"/>
      <x v="2"/>
      <x v="16"/>
    </i>
  </rowItems>
  <colItems count="1">
    <i/>
  </colItems>
  <formats count="120">
    <format dxfId="911">
      <pivotArea dataOnly="0" labelOnly="1" outline="0" fieldPosition="0">
        <references count="2">
          <reference field="0" count="1" selected="0">
            <x v="0"/>
          </reference>
          <reference field="1" count="1">
            <x v="17"/>
          </reference>
        </references>
      </pivotArea>
    </format>
    <format dxfId="910">
      <pivotArea dataOnly="0" labelOnly="1" outline="0" fieldPosition="0">
        <references count="2">
          <reference field="0" count="1" selected="0">
            <x v="0"/>
          </reference>
          <reference field="1" count="1">
            <x v="17"/>
          </reference>
        </references>
      </pivotArea>
    </format>
    <format dxfId="909">
      <pivotArea dataOnly="0" labelOnly="1" outline="0" fieldPosition="0">
        <references count="3">
          <reference field="0" count="1" selected="0">
            <x v="0"/>
          </reference>
          <reference field="1" count="1" selected="0">
            <x v="17"/>
          </reference>
          <reference field="2" count="1">
            <x v="6"/>
          </reference>
        </references>
      </pivotArea>
    </format>
    <format dxfId="908">
      <pivotArea dataOnly="0" labelOnly="1" outline="0" fieldPosition="0">
        <references count="4">
          <reference field="0" count="1" selected="0">
            <x v="0"/>
          </reference>
          <reference field="1" count="1" selected="0">
            <x v="17"/>
          </reference>
          <reference field="2" count="1" selected="0">
            <x v="6"/>
          </reference>
          <reference field="3" count="1">
            <x v="30"/>
          </reference>
        </references>
      </pivotArea>
    </format>
    <format dxfId="907">
      <pivotArea dataOnly="0" labelOnly="1" outline="0" fieldPosition="0">
        <references count="2">
          <reference field="0" count="1" selected="0">
            <x v="1"/>
          </reference>
          <reference field="1" count="1">
            <x v="7"/>
          </reference>
        </references>
      </pivotArea>
    </format>
    <format dxfId="906">
      <pivotArea dataOnly="0" labelOnly="1" outline="0" fieldPosition="0">
        <references count="2">
          <reference field="0" count="1" selected="0">
            <x v="2"/>
          </reference>
          <reference field="1" count="1">
            <x v="4"/>
          </reference>
        </references>
      </pivotArea>
    </format>
    <format dxfId="905">
      <pivotArea dataOnly="0" labelOnly="1" outline="0" fieldPosition="0">
        <references count="2">
          <reference field="0" count="1" selected="0">
            <x v="3"/>
          </reference>
          <reference field="1" count="1">
            <x v="13"/>
          </reference>
        </references>
      </pivotArea>
    </format>
    <format dxfId="904">
      <pivotArea dataOnly="0" labelOnly="1" outline="0" fieldPosition="0">
        <references count="2">
          <reference field="0" count="1" selected="0">
            <x v="4"/>
          </reference>
          <reference field="1" count="1">
            <x v="6"/>
          </reference>
        </references>
      </pivotArea>
    </format>
    <format dxfId="903">
      <pivotArea dataOnly="0" labelOnly="1" outline="0" fieldPosition="0">
        <references count="2">
          <reference field="0" count="1" selected="0">
            <x v="5"/>
          </reference>
          <reference field="1" count="1">
            <x v="9"/>
          </reference>
        </references>
      </pivotArea>
    </format>
    <format dxfId="902">
      <pivotArea dataOnly="0" labelOnly="1" outline="0" fieldPosition="0">
        <references count="2">
          <reference field="0" count="1" selected="0">
            <x v="6"/>
          </reference>
          <reference field="1" count="1">
            <x v="6"/>
          </reference>
        </references>
      </pivotArea>
    </format>
    <format dxfId="901">
      <pivotArea dataOnly="0" labelOnly="1" outline="0" fieldPosition="0">
        <references count="2">
          <reference field="0" count="1" selected="0">
            <x v="7"/>
          </reference>
          <reference field="1" count="1">
            <x v="10"/>
          </reference>
        </references>
      </pivotArea>
    </format>
    <format dxfId="900">
      <pivotArea dataOnly="0" labelOnly="1" outline="0" fieldPosition="0">
        <references count="2">
          <reference field="0" count="1" selected="0">
            <x v="8"/>
          </reference>
          <reference field="1" count="1">
            <x v="3"/>
          </reference>
        </references>
      </pivotArea>
    </format>
    <format dxfId="899">
      <pivotArea dataOnly="0" labelOnly="1" outline="0" fieldPosition="0">
        <references count="2">
          <reference field="0" count="1" selected="0">
            <x v="9"/>
          </reference>
          <reference field="1" count="1">
            <x v="16"/>
          </reference>
        </references>
      </pivotArea>
    </format>
    <format dxfId="898">
      <pivotArea dataOnly="0" labelOnly="1" outline="0" fieldPosition="0">
        <references count="2">
          <reference field="0" count="1" selected="0">
            <x v="10"/>
          </reference>
          <reference field="1" count="1">
            <x v="15"/>
          </reference>
        </references>
      </pivotArea>
    </format>
    <format dxfId="897">
      <pivotArea dataOnly="0" labelOnly="1" outline="0" fieldPosition="0">
        <references count="2">
          <reference field="0" count="1" selected="0">
            <x v="11"/>
          </reference>
          <reference field="1" count="1">
            <x v="4"/>
          </reference>
        </references>
      </pivotArea>
    </format>
    <format dxfId="896">
      <pivotArea dataOnly="0" labelOnly="1" outline="0" fieldPosition="0">
        <references count="2">
          <reference field="0" count="1" selected="0">
            <x v="12"/>
          </reference>
          <reference field="1" count="1">
            <x v="5"/>
          </reference>
        </references>
      </pivotArea>
    </format>
    <format dxfId="895">
      <pivotArea dataOnly="0" labelOnly="1" outline="0" fieldPosition="0">
        <references count="2">
          <reference field="0" count="1" selected="0">
            <x v="14"/>
          </reference>
          <reference field="1" count="1">
            <x v="12"/>
          </reference>
        </references>
      </pivotArea>
    </format>
    <format dxfId="894">
      <pivotArea dataOnly="0" labelOnly="1" outline="0" fieldPosition="0">
        <references count="2">
          <reference field="0" count="1" selected="0">
            <x v="15"/>
          </reference>
          <reference field="1" count="1">
            <x v="11"/>
          </reference>
        </references>
      </pivotArea>
    </format>
    <format dxfId="893">
      <pivotArea dataOnly="0" labelOnly="1" outline="0" fieldPosition="0">
        <references count="2">
          <reference field="0" count="1" selected="0">
            <x v="16"/>
          </reference>
          <reference field="1" count="1">
            <x v="15"/>
          </reference>
        </references>
      </pivotArea>
    </format>
    <format dxfId="892">
      <pivotArea dataOnly="0" labelOnly="1" outline="0" fieldPosition="0">
        <references count="2">
          <reference field="0" count="1" selected="0">
            <x v="17"/>
          </reference>
          <reference field="1" count="1">
            <x v="8"/>
          </reference>
        </references>
      </pivotArea>
    </format>
    <format dxfId="891">
      <pivotArea dataOnly="0" labelOnly="1" outline="0" fieldPosition="0">
        <references count="2">
          <reference field="0" count="1" selected="0">
            <x v="18"/>
          </reference>
          <reference field="1" count="1">
            <x v="3"/>
          </reference>
        </references>
      </pivotArea>
    </format>
    <format dxfId="890">
      <pivotArea dataOnly="0" labelOnly="1" outline="0" fieldPosition="0">
        <references count="2">
          <reference field="0" count="1" selected="0">
            <x v="19"/>
          </reference>
          <reference field="1" count="1">
            <x v="5"/>
          </reference>
        </references>
      </pivotArea>
    </format>
    <format dxfId="889">
      <pivotArea dataOnly="0" labelOnly="1" outline="0" fieldPosition="0">
        <references count="2">
          <reference field="0" count="1" selected="0">
            <x v="20"/>
          </reference>
          <reference field="1" count="1">
            <x v="9"/>
          </reference>
        </references>
      </pivotArea>
    </format>
    <format dxfId="888">
      <pivotArea dataOnly="0" labelOnly="1" outline="0" fieldPosition="0">
        <references count="2">
          <reference field="0" count="1" selected="0">
            <x v="21"/>
          </reference>
          <reference field="1" count="1">
            <x v="12"/>
          </reference>
        </references>
      </pivotArea>
    </format>
    <format dxfId="887">
      <pivotArea dataOnly="0" labelOnly="1" outline="0" fieldPosition="0">
        <references count="2">
          <reference field="0" count="1" selected="0">
            <x v="22"/>
          </reference>
          <reference field="1" count="1">
            <x v="5"/>
          </reference>
        </references>
      </pivotArea>
    </format>
    <format dxfId="886">
      <pivotArea dataOnly="0" labelOnly="1" outline="0" fieldPosition="0">
        <references count="2">
          <reference field="0" count="1" selected="0">
            <x v="23"/>
          </reference>
          <reference field="1" count="1">
            <x v="4"/>
          </reference>
        </references>
      </pivotArea>
    </format>
    <format dxfId="885">
      <pivotArea dataOnly="0" labelOnly="1" outline="0" fieldPosition="0">
        <references count="2">
          <reference field="0" count="1" selected="0">
            <x v="24"/>
          </reference>
          <reference field="1" count="1">
            <x v="13"/>
          </reference>
        </references>
      </pivotArea>
    </format>
    <format dxfId="884">
      <pivotArea dataOnly="0" labelOnly="1" outline="0" fieldPosition="0">
        <references count="2">
          <reference field="0" count="1" selected="0">
            <x v="29"/>
          </reference>
          <reference field="1" count="1">
            <x v="14"/>
          </reference>
        </references>
      </pivotArea>
    </format>
    <format dxfId="883">
      <pivotArea dataOnly="0" labelOnly="1" outline="0" fieldPosition="0">
        <references count="2">
          <reference field="0" count="1" selected="0">
            <x v="30"/>
          </reference>
          <reference field="1" count="1">
            <x v="0"/>
          </reference>
        </references>
      </pivotArea>
    </format>
    <format dxfId="882">
      <pivotArea dataOnly="0" labelOnly="1" outline="0" fieldPosition="0">
        <references count="2">
          <reference field="0" count="1" selected="0">
            <x v="32"/>
          </reference>
          <reference field="1" count="1">
            <x v="5"/>
          </reference>
        </references>
      </pivotArea>
    </format>
    <format dxfId="881">
      <pivotArea dataOnly="0" labelOnly="1" outline="0" fieldPosition="0">
        <references count="2">
          <reference field="0" count="1" selected="0">
            <x v="33"/>
          </reference>
          <reference field="1" count="1">
            <x v="7"/>
          </reference>
        </references>
      </pivotArea>
    </format>
    <format dxfId="880">
      <pivotArea dataOnly="0" labelOnly="1" outline="0" fieldPosition="0">
        <references count="2">
          <reference field="0" count="1" selected="0">
            <x v="34"/>
          </reference>
          <reference field="1" count="1">
            <x v="10"/>
          </reference>
        </references>
      </pivotArea>
    </format>
    <format dxfId="879">
      <pivotArea dataOnly="0" labelOnly="1" outline="0" fieldPosition="0">
        <references count="2">
          <reference field="0" count="1" selected="0">
            <x v="35"/>
          </reference>
          <reference field="1" count="1">
            <x v="8"/>
          </reference>
        </references>
      </pivotArea>
    </format>
    <format dxfId="878">
      <pivotArea dataOnly="0" labelOnly="1" outline="0" fieldPosition="0">
        <references count="2">
          <reference field="0" count="1" selected="0">
            <x v="36"/>
          </reference>
          <reference field="1" count="1">
            <x v="7"/>
          </reference>
        </references>
      </pivotArea>
    </format>
    <format dxfId="877">
      <pivotArea dataOnly="0" labelOnly="1" outline="0" fieldPosition="0">
        <references count="2">
          <reference field="0" count="1" selected="0">
            <x v="37"/>
          </reference>
          <reference field="1" count="1">
            <x v="1"/>
          </reference>
        </references>
      </pivotArea>
    </format>
    <format dxfId="876">
      <pivotArea dataOnly="0" labelOnly="1" outline="0" fieldPosition="0">
        <references count="2">
          <reference field="0" count="1" selected="0">
            <x v="39"/>
          </reference>
          <reference field="1" count="1">
            <x v="12"/>
          </reference>
        </references>
      </pivotArea>
    </format>
    <format dxfId="875">
      <pivotArea dataOnly="0" labelOnly="1" outline="0" fieldPosition="0">
        <references count="2">
          <reference field="0" count="1" selected="0">
            <x v="40"/>
          </reference>
          <reference field="1" count="1">
            <x v="3"/>
          </reference>
        </references>
      </pivotArea>
    </format>
    <format dxfId="874">
      <pivotArea dataOnly="0" labelOnly="1" outline="0" fieldPosition="0">
        <references count="2">
          <reference field="0" count="1" selected="0">
            <x v="41"/>
          </reference>
          <reference field="1" count="1">
            <x v="0"/>
          </reference>
        </references>
      </pivotArea>
    </format>
    <format dxfId="873">
      <pivotArea dataOnly="0" labelOnly="1" outline="0" fieldPosition="0">
        <references count="2">
          <reference field="0" count="1" selected="0">
            <x v="42"/>
          </reference>
          <reference field="1" count="1">
            <x v="4"/>
          </reference>
        </references>
      </pivotArea>
    </format>
    <format dxfId="872">
      <pivotArea dataOnly="0" labelOnly="1" outline="0" fieldPosition="0">
        <references count="2">
          <reference field="0" count="1" selected="0">
            <x v="43"/>
          </reference>
          <reference field="1" count="1">
            <x v="8"/>
          </reference>
        </references>
      </pivotArea>
    </format>
    <format dxfId="871">
      <pivotArea dataOnly="0" labelOnly="1" outline="0" fieldPosition="0">
        <references count="2">
          <reference field="0" count="1" selected="0">
            <x v="45"/>
          </reference>
          <reference field="1" count="1">
            <x v="2"/>
          </reference>
        </references>
      </pivotArea>
    </format>
    <format dxfId="870">
      <pivotArea dataOnly="0" labelOnly="1" outline="0" fieldPosition="0">
        <references count="2">
          <reference field="0" count="1" selected="0">
            <x v="46"/>
          </reference>
          <reference field="1" count="1">
            <x v="7"/>
          </reference>
        </references>
      </pivotArea>
    </format>
    <format dxfId="869">
      <pivotArea dataOnly="0" labelOnly="1" outline="0" fieldPosition="0">
        <references count="2">
          <reference field="0" count="1" selected="0">
            <x v="47"/>
          </reference>
          <reference field="1" count="1">
            <x v="11"/>
          </reference>
        </references>
      </pivotArea>
    </format>
    <format dxfId="868">
      <pivotArea dataOnly="0" labelOnly="1" outline="0" fieldPosition="0">
        <references count="2">
          <reference field="0" count="1" selected="0">
            <x v="48"/>
          </reference>
          <reference field="1" count="1">
            <x v="10"/>
          </reference>
        </references>
      </pivotArea>
    </format>
    <format dxfId="867">
      <pivotArea dataOnly="0" labelOnly="1" outline="0" fieldPosition="0">
        <references count="3">
          <reference field="0" count="1" selected="0">
            <x v="1"/>
          </reference>
          <reference field="1" count="1" selected="0">
            <x v="7"/>
          </reference>
          <reference field="2" count="1">
            <x v="3"/>
          </reference>
        </references>
      </pivotArea>
    </format>
    <format dxfId="866">
      <pivotArea dataOnly="0" labelOnly="1" outline="0" fieldPosition="0">
        <references count="3">
          <reference field="0" count="1" selected="0">
            <x v="2"/>
          </reference>
          <reference field="1" count="1" selected="0">
            <x v="4"/>
          </reference>
          <reference field="2" count="1">
            <x v="2"/>
          </reference>
        </references>
      </pivotArea>
    </format>
    <format dxfId="865">
      <pivotArea dataOnly="0" labelOnly="1" outline="0" fieldPosition="0">
        <references count="3">
          <reference field="0" count="1" selected="0">
            <x v="3"/>
          </reference>
          <reference field="1" count="1" selected="0">
            <x v="13"/>
          </reference>
          <reference field="2" count="1">
            <x v="3"/>
          </reference>
        </references>
      </pivotArea>
    </format>
    <format dxfId="864">
      <pivotArea dataOnly="0" labelOnly="1" outline="0" fieldPosition="0">
        <references count="3">
          <reference field="0" count="1" selected="0">
            <x v="4"/>
          </reference>
          <reference field="1" count="1" selected="0">
            <x v="6"/>
          </reference>
          <reference field="2" count="1">
            <x v="2"/>
          </reference>
        </references>
      </pivotArea>
    </format>
    <format dxfId="863">
      <pivotArea dataOnly="0" labelOnly="1" outline="0" fieldPosition="0">
        <references count="3">
          <reference field="0" count="1" selected="0">
            <x v="5"/>
          </reference>
          <reference field="1" count="1" selected="0">
            <x v="9"/>
          </reference>
          <reference field="2" count="1">
            <x v="3"/>
          </reference>
        </references>
      </pivotArea>
    </format>
    <format dxfId="862">
      <pivotArea dataOnly="0" labelOnly="1" outline="0" fieldPosition="0">
        <references count="3">
          <reference field="0" count="1" selected="0">
            <x v="6"/>
          </reference>
          <reference field="1" count="1" selected="0">
            <x v="6"/>
          </reference>
          <reference field="2" count="1">
            <x v="2"/>
          </reference>
        </references>
      </pivotArea>
    </format>
    <format dxfId="861">
      <pivotArea dataOnly="0" labelOnly="1" outline="0" fieldPosition="0">
        <references count="3">
          <reference field="0" count="1" selected="0">
            <x v="8"/>
          </reference>
          <reference field="1" count="1" selected="0">
            <x v="3"/>
          </reference>
          <reference field="2" count="1">
            <x v="3"/>
          </reference>
        </references>
      </pivotArea>
    </format>
    <format dxfId="860">
      <pivotArea dataOnly="0" labelOnly="1" outline="0" fieldPosition="0">
        <references count="3">
          <reference field="0" count="1" selected="0">
            <x v="9"/>
          </reference>
          <reference field="1" count="1" selected="0">
            <x v="16"/>
          </reference>
          <reference field="2" count="1">
            <x v="4"/>
          </reference>
        </references>
      </pivotArea>
    </format>
    <format dxfId="859">
      <pivotArea dataOnly="0" labelOnly="1" outline="0" fieldPosition="0">
        <references count="3">
          <reference field="0" count="1" selected="0">
            <x v="13"/>
          </reference>
          <reference field="1" count="1" selected="0">
            <x v="5"/>
          </reference>
          <reference field="2" count="1">
            <x v="1"/>
          </reference>
        </references>
      </pivotArea>
    </format>
    <format dxfId="858">
      <pivotArea dataOnly="0" labelOnly="1" outline="0" fieldPosition="0">
        <references count="3">
          <reference field="0" count="1" selected="0">
            <x v="15"/>
          </reference>
          <reference field="1" count="1" selected="0">
            <x v="11"/>
          </reference>
          <reference field="2" count="1">
            <x v="2"/>
          </reference>
        </references>
      </pivotArea>
    </format>
    <format dxfId="857">
      <pivotArea dataOnly="0" labelOnly="1" outline="0" fieldPosition="0">
        <references count="3">
          <reference field="0" count="1" selected="0">
            <x v="17"/>
          </reference>
          <reference field="1" count="1" selected="0">
            <x v="8"/>
          </reference>
          <reference field="2" count="1">
            <x v="1"/>
          </reference>
        </references>
      </pivotArea>
    </format>
    <format dxfId="856">
      <pivotArea dataOnly="0" labelOnly="1" outline="0" fieldPosition="0">
        <references count="3">
          <reference field="0" count="1" selected="0">
            <x v="18"/>
          </reference>
          <reference field="1" count="1" selected="0">
            <x v="3"/>
          </reference>
          <reference field="2" count="1">
            <x v="5"/>
          </reference>
        </references>
      </pivotArea>
    </format>
    <format dxfId="855">
      <pivotArea dataOnly="0" labelOnly="1" outline="0" fieldPosition="0">
        <references count="3">
          <reference field="0" count="1" selected="0">
            <x v="19"/>
          </reference>
          <reference field="1" count="1" selected="0">
            <x v="5"/>
          </reference>
          <reference field="2" count="1">
            <x v="1"/>
          </reference>
        </references>
      </pivotArea>
    </format>
    <format dxfId="854">
      <pivotArea dataOnly="0" labelOnly="1" outline="0" fieldPosition="0">
        <references count="3">
          <reference field="0" count="1" selected="0">
            <x v="20"/>
          </reference>
          <reference field="1" count="1" selected="0">
            <x v="9"/>
          </reference>
          <reference field="2" count="1">
            <x v="2"/>
          </reference>
        </references>
      </pivotArea>
    </format>
    <format dxfId="853">
      <pivotArea dataOnly="0" labelOnly="1" outline="0" fieldPosition="0">
        <references count="3">
          <reference field="0" count="1" selected="0">
            <x v="22"/>
          </reference>
          <reference field="1" count="1" selected="0">
            <x v="5"/>
          </reference>
          <reference field="2" count="1">
            <x v="1"/>
          </reference>
        </references>
      </pivotArea>
    </format>
    <format dxfId="852">
      <pivotArea dataOnly="0" labelOnly="1" outline="0" fieldPosition="0">
        <references count="3">
          <reference field="0" count="1" selected="0">
            <x v="24"/>
          </reference>
          <reference field="1" count="1" selected="0">
            <x v="13"/>
          </reference>
          <reference field="2" count="1">
            <x v="2"/>
          </reference>
        </references>
      </pivotArea>
    </format>
    <format dxfId="851">
      <pivotArea dataOnly="0" labelOnly="1" outline="0" fieldPosition="0">
        <references count="3">
          <reference field="0" count="1" selected="0">
            <x v="30"/>
          </reference>
          <reference field="1" count="1" selected="0">
            <x v="0"/>
          </reference>
          <reference field="2" count="1">
            <x v="0"/>
          </reference>
        </references>
      </pivotArea>
    </format>
    <format dxfId="850">
      <pivotArea dataOnly="0" labelOnly="1" outline="0" fieldPosition="0">
        <references count="3">
          <reference field="0" count="1" selected="0">
            <x v="32"/>
          </reference>
          <reference field="1" count="1" selected="0">
            <x v="5"/>
          </reference>
          <reference field="2" count="1">
            <x v="1"/>
          </reference>
        </references>
      </pivotArea>
    </format>
    <format dxfId="849">
      <pivotArea dataOnly="0" labelOnly="1" outline="0" fieldPosition="0">
        <references count="3">
          <reference field="0" count="1" selected="0">
            <x v="33"/>
          </reference>
          <reference field="1" count="1" selected="0">
            <x v="7"/>
          </reference>
          <reference field="2" count="1">
            <x v="2"/>
          </reference>
        </references>
      </pivotArea>
    </format>
    <format dxfId="848">
      <pivotArea dataOnly="0" labelOnly="1" outline="0" fieldPosition="0">
        <references count="3">
          <reference field="0" count="1" selected="0">
            <x v="37"/>
          </reference>
          <reference field="1" count="1" selected="0">
            <x v="1"/>
          </reference>
          <reference field="2" count="1">
            <x v="4"/>
          </reference>
        </references>
      </pivotArea>
    </format>
    <format dxfId="847">
      <pivotArea dataOnly="0" labelOnly="1" outline="0" fieldPosition="0">
        <references count="3">
          <reference field="0" count="1" selected="0">
            <x v="38"/>
          </reference>
          <reference field="1" count="1" selected="0">
            <x v="1"/>
          </reference>
          <reference field="2" count="1">
            <x v="2"/>
          </reference>
        </references>
      </pivotArea>
    </format>
    <format dxfId="846">
      <pivotArea dataOnly="0" labelOnly="1" outline="0" fieldPosition="0">
        <references count="3">
          <reference field="0" count="1" selected="0">
            <x v="39"/>
          </reference>
          <reference field="1" count="1" selected="0">
            <x v="12"/>
          </reference>
          <reference field="2" count="1">
            <x v="4"/>
          </reference>
        </references>
      </pivotArea>
    </format>
    <format dxfId="845">
      <pivotArea dataOnly="0" labelOnly="1" outline="0" fieldPosition="0">
        <references count="3">
          <reference field="0" count="1" selected="0">
            <x v="41"/>
          </reference>
          <reference field="1" count="1" selected="0">
            <x v="0"/>
          </reference>
          <reference field="2" count="1">
            <x v="0"/>
          </reference>
        </references>
      </pivotArea>
    </format>
    <format dxfId="844">
      <pivotArea dataOnly="0" labelOnly="1" outline="0" fieldPosition="0">
        <references count="3">
          <reference field="0" count="1" selected="0">
            <x v="44"/>
          </reference>
          <reference field="1" count="1" selected="0">
            <x v="8"/>
          </reference>
          <reference field="2" count="1">
            <x v="2"/>
          </reference>
        </references>
      </pivotArea>
    </format>
    <format dxfId="843">
      <pivotArea dataOnly="0" labelOnly="1" outline="0" fieldPosition="0">
        <references count="3">
          <reference field="0" count="1" selected="0">
            <x v="45"/>
          </reference>
          <reference field="1" count="1" selected="0">
            <x v="2"/>
          </reference>
          <reference field="2" count="1">
            <x v="1"/>
          </reference>
        </references>
      </pivotArea>
    </format>
    <format dxfId="842">
      <pivotArea dataOnly="0" labelOnly="1" outline="0" fieldPosition="0">
        <references count="3">
          <reference field="0" count="1" selected="0">
            <x v="46"/>
          </reference>
          <reference field="1" count="1" selected="0">
            <x v="7"/>
          </reference>
          <reference field="2" count="1">
            <x v="2"/>
          </reference>
        </references>
      </pivotArea>
    </format>
    <format dxfId="841">
      <pivotArea dataOnly="0" labelOnly="1" outline="0" fieldPosition="0">
        <references count="3">
          <reference field="0" count="1" selected="0">
            <x v="47"/>
          </reference>
          <reference field="1" count="1" selected="0">
            <x v="11"/>
          </reference>
          <reference field="2" count="1">
            <x v="3"/>
          </reference>
        </references>
      </pivotArea>
    </format>
    <format dxfId="840">
      <pivotArea dataOnly="0" labelOnly="1" outline="0" fieldPosition="0">
        <references count="3">
          <reference field="0" count="1" selected="0">
            <x v="48"/>
          </reference>
          <reference field="1" count="1" selected="0">
            <x v="10"/>
          </reference>
          <reference field="2" count="1">
            <x v="2"/>
          </reference>
        </references>
      </pivotArea>
    </format>
    <format dxfId="839">
      <pivotArea dataOnly="0" labelOnly="1" outline="0" fieldPosition="0">
        <references count="4">
          <reference field="0" count="1" selected="0">
            <x v="1"/>
          </reference>
          <reference field="1" count="1" selected="0">
            <x v="7"/>
          </reference>
          <reference field="2" count="1" selected="0">
            <x v="3"/>
          </reference>
          <reference field="3" count="1">
            <x v="16"/>
          </reference>
        </references>
      </pivotArea>
    </format>
    <format dxfId="838">
      <pivotArea dataOnly="0" labelOnly="1" outline="0" fieldPosition="0">
        <references count="4">
          <reference field="0" count="1" selected="0">
            <x v="2"/>
          </reference>
          <reference field="1" count="1" selected="0">
            <x v="4"/>
          </reference>
          <reference field="2" count="1" selected="0">
            <x v="2"/>
          </reference>
          <reference field="3" count="1">
            <x v="7"/>
          </reference>
        </references>
      </pivotArea>
    </format>
    <format dxfId="837">
      <pivotArea dataOnly="0" labelOnly="1" outline="0" fieldPosition="0">
        <references count="4">
          <reference field="0" count="1" selected="0">
            <x v="3"/>
          </reference>
          <reference field="1" count="1" selected="0">
            <x v="13"/>
          </reference>
          <reference field="2" count="1" selected="0">
            <x v="3"/>
          </reference>
          <reference field="3" count="1">
            <x v="26"/>
          </reference>
        </references>
      </pivotArea>
    </format>
    <format dxfId="836">
      <pivotArea dataOnly="0" labelOnly="1" outline="0" fieldPosition="0">
        <references count="4">
          <reference field="0" count="1" selected="0">
            <x v="4"/>
          </reference>
          <reference field="1" count="1" selected="0">
            <x v="6"/>
          </reference>
          <reference field="2" count="1" selected="0">
            <x v="2"/>
          </reference>
          <reference field="3" count="1">
            <x v="9"/>
          </reference>
        </references>
      </pivotArea>
    </format>
    <format dxfId="835">
      <pivotArea dataOnly="0" labelOnly="1" outline="0" fieldPosition="0">
        <references count="4">
          <reference field="0" count="1" selected="0">
            <x v="5"/>
          </reference>
          <reference field="1" count="1" selected="0">
            <x v="9"/>
          </reference>
          <reference field="2" count="1" selected="0">
            <x v="3"/>
          </reference>
          <reference field="3" count="1">
            <x v="21"/>
          </reference>
        </references>
      </pivotArea>
    </format>
    <format dxfId="834">
      <pivotArea dataOnly="0" labelOnly="1" outline="0" fieldPosition="0">
        <references count="4">
          <reference field="0" count="1" selected="0">
            <x v="6"/>
          </reference>
          <reference field="1" count="1" selected="0">
            <x v="6"/>
          </reference>
          <reference field="2" count="1" selected="0">
            <x v="2"/>
          </reference>
          <reference field="3" count="1">
            <x v="9"/>
          </reference>
        </references>
      </pivotArea>
    </format>
    <format dxfId="833">
      <pivotArea dataOnly="0" labelOnly="1" outline="0" fieldPosition="0">
        <references count="4">
          <reference field="0" count="1" selected="0">
            <x v="7"/>
          </reference>
          <reference field="1" count="1" selected="0">
            <x v="10"/>
          </reference>
          <reference field="2" count="1" selected="0">
            <x v="2"/>
          </reference>
          <reference field="3" count="1">
            <x v="16"/>
          </reference>
        </references>
      </pivotArea>
    </format>
    <format dxfId="832">
      <pivotArea dataOnly="0" labelOnly="1" outline="0" fieldPosition="0">
        <references count="4">
          <reference field="0" count="1" selected="0">
            <x v="8"/>
          </reference>
          <reference field="1" count="1" selected="0">
            <x v="3"/>
          </reference>
          <reference field="2" count="1" selected="0">
            <x v="3"/>
          </reference>
          <reference field="3" count="1">
            <x v="16"/>
          </reference>
        </references>
      </pivotArea>
    </format>
    <format dxfId="831">
      <pivotArea dataOnly="0" labelOnly="1" outline="0" fieldPosition="0">
        <references count="4">
          <reference field="0" count="1" selected="0">
            <x v="9"/>
          </reference>
          <reference field="1" count="1" selected="0">
            <x v="16"/>
          </reference>
          <reference field="2" count="1" selected="0">
            <x v="4"/>
          </reference>
          <reference field="3" count="1">
            <x v="29"/>
          </reference>
        </references>
      </pivotArea>
    </format>
    <format dxfId="830">
      <pivotArea dataOnly="0" labelOnly="1" outline="0" fieldPosition="0">
        <references count="4">
          <reference field="0" count="1" selected="0">
            <x v="10"/>
          </reference>
          <reference field="1" count="1" selected="0">
            <x v="15"/>
          </reference>
          <reference field="2" count="1" selected="0">
            <x v="4"/>
          </reference>
          <reference field="3" count="1">
            <x v="28"/>
          </reference>
        </references>
      </pivotArea>
    </format>
    <format dxfId="829">
      <pivotArea dataOnly="0" labelOnly="1" outline="0" fieldPosition="0">
        <references count="4">
          <reference field="0" count="1" selected="0">
            <x v="11"/>
          </reference>
          <reference field="1" count="1" selected="0">
            <x v="4"/>
          </reference>
          <reference field="2" count="1" selected="0">
            <x v="4"/>
          </reference>
          <reference field="3" count="1">
            <x v="14"/>
          </reference>
        </references>
      </pivotArea>
    </format>
    <format dxfId="828">
      <pivotArea dataOnly="0" labelOnly="1" outline="0" fieldPosition="0">
        <references count="4">
          <reference field="0" count="1" selected="0">
            <x v="12"/>
          </reference>
          <reference field="1" count="1" selected="0">
            <x v="5"/>
          </reference>
          <reference field="2" count="1" selected="0">
            <x v="4"/>
          </reference>
          <reference field="3" count="1">
            <x v="17"/>
          </reference>
        </references>
      </pivotArea>
    </format>
    <format dxfId="827">
      <pivotArea dataOnly="0" labelOnly="1" outline="0" fieldPosition="0">
        <references count="4">
          <reference field="0" count="1" selected="0">
            <x v="13"/>
          </reference>
          <reference field="1" count="1" selected="0">
            <x v="5"/>
          </reference>
          <reference field="2" count="1" selected="0">
            <x v="1"/>
          </reference>
          <reference field="3" count="1">
            <x v="5"/>
          </reference>
        </references>
      </pivotArea>
    </format>
    <format dxfId="826">
      <pivotArea dataOnly="0" labelOnly="1" outline="0" fieldPosition="0">
        <references count="4">
          <reference field="0" count="1" selected="0">
            <x v="14"/>
          </reference>
          <reference field="1" count="1" selected="0">
            <x v="12"/>
          </reference>
          <reference field="2" count="1" selected="0">
            <x v="1"/>
          </reference>
          <reference field="3" count="1">
            <x v="13"/>
          </reference>
        </references>
      </pivotArea>
    </format>
    <format dxfId="825">
      <pivotArea dataOnly="0" labelOnly="1" outline="0" fieldPosition="0">
        <references count="4">
          <reference field="0" count="1" selected="0">
            <x v="15"/>
          </reference>
          <reference field="1" count="1" selected="0">
            <x v="11"/>
          </reference>
          <reference field="2" count="1" selected="0">
            <x v="2"/>
          </reference>
          <reference field="3" count="1">
            <x v="18"/>
          </reference>
        </references>
      </pivotArea>
    </format>
    <format dxfId="824">
      <pivotArea dataOnly="0" labelOnly="1" outline="0" fieldPosition="0">
        <references count="4">
          <reference field="0" count="1" selected="0">
            <x v="16"/>
          </reference>
          <reference field="1" count="1" selected="0">
            <x v="15"/>
          </reference>
          <reference field="2" count="1" selected="0">
            <x v="2"/>
          </reference>
          <reference field="3" count="1">
            <x v="25"/>
          </reference>
        </references>
      </pivotArea>
    </format>
    <format dxfId="823">
      <pivotArea dataOnly="0" labelOnly="1" outline="0" fieldPosition="0">
        <references count="4">
          <reference field="0" count="1" selected="0">
            <x v="17"/>
          </reference>
          <reference field="1" count="1" selected="0">
            <x v="8"/>
          </reference>
          <reference field="2" count="1" selected="0">
            <x v="1"/>
          </reference>
          <reference field="3" count="1">
            <x v="8"/>
          </reference>
        </references>
      </pivotArea>
    </format>
    <format dxfId="822">
      <pivotArea dataOnly="0" labelOnly="1" outline="0" fieldPosition="0">
        <references count="4">
          <reference field="0" count="1" selected="0">
            <x v="18"/>
          </reference>
          <reference field="1" count="1" selected="0">
            <x v="3"/>
          </reference>
          <reference field="2" count="1" selected="0">
            <x v="5"/>
          </reference>
          <reference field="3" count="1">
            <x v="19"/>
          </reference>
        </references>
      </pivotArea>
    </format>
    <format dxfId="821">
      <pivotArea dataOnly="0" labelOnly="1" outline="0" fieldPosition="0">
        <references count="4">
          <reference field="0" count="1" selected="0">
            <x v="19"/>
          </reference>
          <reference field="1" count="1" selected="0">
            <x v="5"/>
          </reference>
          <reference field="2" count="1" selected="0">
            <x v="1"/>
          </reference>
          <reference field="3" count="1">
            <x v="5"/>
          </reference>
        </references>
      </pivotArea>
    </format>
    <format dxfId="820">
      <pivotArea dataOnly="0" labelOnly="1" outline="0" fieldPosition="0">
        <references count="4">
          <reference field="0" count="1" selected="0">
            <x v="20"/>
          </reference>
          <reference field="1" count="1" selected="0">
            <x v="9"/>
          </reference>
          <reference field="2" count="1" selected="0">
            <x v="2"/>
          </reference>
          <reference field="3" count="1">
            <x v="15"/>
          </reference>
        </references>
      </pivotArea>
    </format>
    <format dxfId="819">
      <pivotArea dataOnly="0" labelOnly="1" outline="0" fieldPosition="0">
        <references count="4">
          <reference field="0" count="1" selected="0">
            <x v="21"/>
          </reference>
          <reference field="1" count="1" selected="0">
            <x v="12"/>
          </reference>
          <reference field="2" count="1" selected="0">
            <x v="2"/>
          </reference>
          <reference field="3" count="1">
            <x v="20"/>
          </reference>
        </references>
      </pivotArea>
    </format>
    <format dxfId="818">
      <pivotArea dataOnly="0" labelOnly="1" outline="0" fieldPosition="0">
        <references count="4">
          <reference field="0" count="1" selected="0">
            <x v="22"/>
          </reference>
          <reference field="1" count="1" selected="0">
            <x v="5"/>
          </reference>
          <reference field="2" count="1" selected="0">
            <x v="1"/>
          </reference>
          <reference field="3" count="1">
            <x v="5"/>
          </reference>
        </references>
      </pivotArea>
    </format>
    <format dxfId="817">
      <pivotArea dataOnly="0" labelOnly="1" outline="0" fieldPosition="0">
        <references count="4">
          <reference field="0" count="1" selected="0">
            <x v="23"/>
          </reference>
          <reference field="1" count="1" selected="0">
            <x v="4"/>
          </reference>
          <reference field="2" count="1" selected="0">
            <x v="1"/>
          </reference>
          <reference field="3" count="1">
            <x v="4"/>
          </reference>
        </references>
      </pivotArea>
    </format>
    <format dxfId="816">
      <pivotArea dataOnly="0" labelOnly="1" outline="0" fieldPosition="0">
        <references count="4">
          <reference field="0" count="1" selected="0">
            <x v="24"/>
          </reference>
          <reference field="1" count="1" selected="0">
            <x v="13"/>
          </reference>
          <reference field="2" count="1" selected="0">
            <x v="2"/>
          </reference>
          <reference field="3" count="1">
            <x v="22"/>
          </reference>
        </references>
      </pivotArea>
    </format>
    <format dxfId="815">
      <pivotArea dataOnly="0" labelOnly="1" outline="0" fieldPosition="0">
        <references count="4">
          <reference field="0" count="1" selected="0">
            <x v="25"/>
          </reference>
          <reference field="1" count="1" selected="0">
            <x v="13"/>
          </reference>
          <reference field="2" count="1" selected="0">
            <x v="2"/>
          </reference>
          <reference field="3" count="1">
            <x v="22"/>
          </reference>
        </references>
      </pivotArea>
    </format>
    <format dxfId="814">
      <pivotArea dataOnly="0" labelOnly="1" outline="0" fieldPosition="0">
        <references count="4">
          <reference field="0" count="1" selected="0">
            <x v="26"/>
          </reference>
          <reference field="1" count="1" selected="0">
            <x v="13"/>
          </reference>
          <reference field="2" count="1" selected="0">
            <x v="2"/>
          </reference>
          <reference field="3" count="1">
            <x v="22"/>
          </reference>
        </references>
      </pivotArea>
    </format>
    <format dxfId="813">
      <pivotArea dataOnly="0" labelOnly="1" outline="0" fieldPosition="0">
        <references count="4">
          <reference field="0" count="1" selected="0">
            <x v="27"/>
          </reference>
          <reference field="1" count="1" selected="0">
            <x v="13"/>
          </reference>
          <reference field="2" count="1" selected="0">
            <x v="2"/>
          </reference>
          <reference field="3" count="1">
            <x v="22"/>
          </reference>
        </references>
      </pivotArea>
    </format>
    <format dxfId="812">
      <pivotArea dataOnly="0" labelOnly="1" outline="0" fieldPosition="0">
        <references count="4">
          <reference field="0" count="1" selected="0">
            <x v="28"/>
          </reference>
          <reference field="1" count="1" selected="0">
            <x v="13"/>
          </reference>
          <reference field="2" count="1" selected="0">
            <x v="2"/>
          </reference>
          <reference field="3" count="1">
            <x v="22"/>
          </reference>
        </references>
      </pivotArea>
    </format>
    <format dxfId="811">
      <pivotArea dataOnly="0" labelOnly="1" outline="0" fieldPosition="0">
        <references count="4">
          <reference field="0" count="1" selected="0">
            <x v="29"/>
          </reference>
          <reference field="1" count="1" selected="0">
            <x v="14"/>
          </reference>
          <reference field="2" count="1" selected="0">
            <x v="2"/>
          </reference>
          <reference field="3" count="1">
            <x v="23"/>
          </reference>
        </references>
      </pivotArea>
    </format>
    <format dxfId="810">
      <pivotArea dataOnly="0" labelOnly="1" outline="0" fieldPosition="0">
        <references count="4">
          <reference field="0" count="1" selected="0">
            <x v="30"/>
          </reference>
          <reference field="1" count="1" selected="0">
            <x v="0"/>
          </reference>
          <reference field="2" count="1" selected="0">
            <x v="0"/>
          </reference>
          <reference field="3" count="1">
            <x v="0"/>
          </reference>
        </references>
      </pivotArea>
    </format>
    <format dxfId="809">
      <pivotArea dataOnly="0" labelOnly="1" outline="0" fieldPosition="0">
        <references count="4">
          <reference field="0" count="1" selected="0">
            <x v="31"/>
          </reference>
          <reference field="1" count="1" selected="0">
            <x v="0"/>
          </reference>
          <reference field="2" count="1" selected="0">
            <x v="0"/>
          </reference>
          <reference field="3" count="1">
            <x v="0"/>
          </reference>
        </references>
      </pivotArea>
    </format>
    <format dxfId="808">
      <pivotArea dataOnly="0" labelOnly="1" outline="0" fieldPosition="0">
        <references count="4">
          <reference field="0" count="1" selected="0">
            <x v="32"/>
          </reference>
          <reference field="1" count="1" selected="0">
            <x v="5"/>
          </reference>
          <reference field="2" count="1" selected="0">
            <x v="1"/>
          </reference>
          <reference field="3" count="1">
            <x v="5"/>
          </reference>
        </references>
      </pivotArea>
    </format>
    <format dxfId="807">
      <pivotArea dataOnly="0" labelOnly="1" outline="0" fieldPosition="0">
        <references count="4">
          <reference field="0" count="1" selected="0">
            <x v="33"/>
          </reference>
          <reference field="1" count="1" selected="0">
            <x v="7"/>
          </reference>
          <reference field="2" count="1" selected="0">
            <x v="2"/>
          </reference>
          <reference field="3" count="1">
            <x v="10"/>
          </reference>
        </references>
      </pivotArea>
    </format>
    <format dxfId="806">
      <pivotArea dataOnly="0" labelOnly="1" outline="0" fieldPosition="0">
        <references count="4">
          <reference field="0" count="1" selected="0">
            <x v="34"/>
          </reference>
          <reference field="1" count="1" selected="0">
            <x v="10"/>
          </reference>
          <reference field="2" count="1" selected="0">
            <x v="2"/>
          </reference>
          <reference field="3" count="1">
            <x v="16"/>
          </reference>
        </references>
      </pivotArea>
    </format>
    <format dxfId="805">
      <pivotArea dataOnly="0" labelOnly="1" outline="0" fieldPosition="0">
        <references count="4">
          <reference field="0" count="1" selected="0">
            <x v="35"/>
          </reference>
          <reference field="1" count="1" selected="0">
            <x v="8"/>
          </reference>
          <reference field="2" count="1" selected="0">
            <x v="2"/>
          </reference>
          <reference field="3" count="1">
            <x v="12"/>
          </reference>
        </references>
      </pivotArea>
    </format>
    <format dxfId="804">
      <pivotArea dataOnly="0" labelOnly="1" outline="0" fieldPosition="0">
        <references count="4">
          <reference field="0" count="1" selected="0">
            <x v="36"/>
          </reference>
          <reference field="1" count="1" selected="0">
            <x v="7"/>
          </reference>
          <reference field="2" count="1" selected="0">
            <x v="2"/>
          </reference>
          <reference field="3" count="1">
            <x v="10"/>
          </reference>
        </references>
      </pivotArea>
    </format>
    <format dxfId="803">
      <pivotArea dataOnly="0" labelOnly="1" outline="0" fieldPosition="0">
        <references count="4">
          <reference field="0" count="1" selected="0">
            <x v="37"/>
          </reference>
          <reference field="1" count="1" selected="0">
            <x v="1"/>
          </reference>
          <reference field="2" count="1" selected="0">
            <x v="4"/>
          </reference>
          <reference field="3" count="1">
            <x v="6"/>
          </reference>
        </references>
      </pivotArea>
    </format>
    <format dxfId="802">
      <pivotArea dataOnly="0" labelOnly="1" outline="0" fieldPosition="0">
        <references count="4">
          <reference field="0" count="1" selected="0">
            <x v="38"/>
          </reference>
          <reference field="1" count="1" selected="0">
            <x v="1"/>
          </reference>
          <reference field="2" count="1" selected="0">
            <x v="2"/>
          </reference>
          <reference field="3" count="1">
            <x v="2"/>
          </reference>
        </references>
      </pivotArea>
    </format>
    <format dxfId="801">
      <pivotArea dataOnly="0" labelOnly="1" outline="0" fieldPosition="0">
        <references count="4">
          <reference field="0" count="1" selected="0">
            <x v="39"/>
          </reference>
          <reference field="1" count="1" selected="0">
            <x v="12"/>
          </reference>
          <reference field="2" count="1" selected="0">
            <x v="4"/>
          </reference>
          <reference field="3" count="1">
            <x v="27"/>
          </reference>
        </references>
      </pivotArea>
    </format>
    <format dxfId="800">
      <pivotArea dataOnly="0" labelOnly="1" outline="0" fieldPosition="0">
        <references count="4">
          <reference field="0" count="1" selected="0">
            <x v="40"/>
          </reference>
          <reference field="1" count="1" selected="0">
            <x v="3"/>
          </reference>
          <reference field="2" count="1" selected="0">
            <x v="4"/>
          </reference>
          <reference field="3" count="1">
            <x v="11"/>
          </reference>
        </references>
      </pivotArea>
    </format>
    <format dxfId="799">
      <pivotArea dataOnly="0" labelOnly="1" outline="0" fieldPosition="0">
        <references count="4">
          <reference field="0" count="1" selected="0">
            <x v="41"/>
          </reference>
          <reference field="1" count="1" selected="0">
            <x v="0"/>
          </reference>
          <reference field="2" count="1" selected="0">
            <x v="0"/>
          </reference>
          <reference field="3" count="1">
            <x v="0"/>
          </reference>
        </references>
      </pivotArea>
    </format>
    <format dxfId="798">
      <pivotArea dataOnly="0" labelOnly="1" outline="0" fieldPosition="0">
        <references count="4">
          <reference field="0" count="1" selected="0">
            <x v="42"/>
          </reference>
          <reference field="1" count="1" selected="0">
            <x v="4"/>
          </reference>
          <reference field="2" count="1" selected="0">
            <x v="0"/>
          </reference>
          <reference field="3" count="1">
            <x v="1"/>
          </reference>
        </references>
      </pivotArea>
    </format>
    <format dxfId="797">
      <pivotArea dataOnly="0" labelOnly="1" outline="0" fieldPosition="0">
        <references count="4">
          <reference field="0" count="1" selected="0">
            <x v="43"/>
          </reference>
          <reference field="1" count="1" selected="0">
            <x v="8"/>
          </reference>
          <reference field="2" count="1" selected="0">
            <x v="0"/>
          </reference>
          <reference field="3" count="1">
            <x v="4"/>
          </reference>
        </references>
      </pivotArea>
    </format>
    <format dxfId="796">
      <pivotArea dataOnly="0" labelOnly="1" outline="0" fieldPosition="0">
        <references count="4">
          <reference field="0" count="1" selected="0">
            <x v="44"/>
          </reference>
          <reference field="1" count="1" selected="0">
            <x v="8"/>
          </reference>
          <reference field="2" count="1" selected="0">
            <x v="2"/>
          </reference>
          <reference field="3" count="1">
            <x v="12"/>
          </reference>
        </references>
      </pivotArea>
    </format>
    <format dxfId="795">
      <pivotArea dataOnly="0" labelOnly="1" outline="0" fieldPosition="0">
        <references count="4">
          <reference field="0" count="1" selected="0">
            <x v="45"/>
          </reference>
          <reference field="1" count="1" selected="0">
            <x v="2"/>
          </reference>
          <reference field="2" count="1" selected="0">
            <x v="1"/>
          </reference>
          <reference field="3" count="1">
            <x v="3"/>
          </reference>
        </references>
      </pivotArea>
    </format>
    <format dxfId="794">
      <pivotArea dataOnly="0" labelOnly="1" outline="0" fieldPosition="0">
        <references count="4">
          <reference field="0" count="1" selected="0">
            <x v="46"/>
          </reference>
          <reference field="1" count="1" selected="0">
            <x v="7"/>
          </reference>
          <reference field="2" count="1" selected="0">
            <x v="2"/>
          </reference>
          <reference field="3" count="1">
            <x v="10"/>
          </reference>
        </references>
      </pivotArea>
    </format>
    <format dxfId="793">
      <pivotArea dataOnly="0" labelOnly="1" outline="0" fieldPosition="0">
        <references count="4">
          <reference field="0" count="1" selected="0">
            <x v="47"/>
          </reference>
          <reference field="1" count="1" selected="0">
            <x v="11"/>
          </reference>
          <reference field="2" count="1" selected="0">
            <x v="3"/>
          </reference>
          <reference field="3" count="1">
            <x v="24"/>
          </reference>
        </references>
      </pivotArea>
    </format>
    <format dxfId="792">
      <pivotArea dataOnly="0" labelOnly="1" outline="0" fieldPosition="0">
        <references count="4">
          <reference field="0" count="1" selected="0">
            <x v="48"/>
          </reference>
          <reference field="1" count="1" selected="0">
            <x v="10"/>
          </reference>
          <reference field="2" count="1" selected="0">
            <x v="2"/>
          </reference>
          <reference field="3" count="1">
            <x v="16"/>
          </reference>
        </references>
      </pivotArea>
    </format>
  </formats>
  <pivotTableStyleInfo name="PivotStyleMedium11" showRowHeaders="0"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ella_pivot1" cacheId="23" applyNumberFormats="0" applyBorderFormats="0" applyFontFormats="0" applyPatternFormats="0" applyAlignmentFormats="0" applyWidthHeightFormats="1" dataCaption="Valori" updatedVersion="5" minRefreshableVersion="3" showDrill="0" showDataTips="0" enableDrill="0" rowGrandTotals="0" colGrandTotals="0" itemPrintTitles="1" createdVersion="5" indent="0" showHeaders="0" compact="0" compactData="0" multipleFieldFilters="0">
  <location ref="B6:C54" firstHeaderRow="0" firstDataRow="0" firstDataCol="2"/>
  <pivotFields count="2">
    <pivotField axis="axisRow" compact="0" outline="0" showAll="0" defaultSubtotal="0">
      <items count="55">
        <item x="48"/>
        <item x="0"/>
        <item x="1"/>
        <item x="2"/>
        <item x="3"/>
        <item x="4"/>
        <item x="5"/>
        <item x="6"/>
        <item x="7"/>
        <item x="8"/>
        <item x="9"/>
        <item x="10"/>
        <item x="11"/>
        <item x="12"/>
        <item x="13"/>
        <item x="14"/>
        <item x="15"/>
        <item x="16"/>
        <item x="17"/>
        <item x="18"/>
        <item x="19"/>
        <item x="20"/>
        <item x="21"/>
        <item x="22"/>
        <item m="1" x="49"/>
        <item m="1" x="54"/>
        <item m="1" x="52"/>
        <item m="1" x="51"/>
        <item m="1" x="50"/>
        <item x="28"/>
        <item x="29"/>
        <item x="30"/>
        <item x="31"/>
        <item x="32"/>
        <item x="33"/>
        <item x="34"/>
        <item x="35"/>
        <item x="36"/>
        <item x="37"/>
        <item x="38"/>
        <item x="39"/>
        <item x="40"/>
        <item x="41"/>
        <item x="42"/>
        <item x="43"/>
        <item x="44"/>
        <item m="1" x="53"/>
        <item x="46"/>
        <item x="47"/>
        <item x="45"/>
        <item x="23"/>
        <item x="24"/>
        <item x="25"/>
        <item x="26"/>
        <item x="27"/>
      </items>
    </pivotField>
    <pivotField axis="axisRow" compact="0" outline="0" showAll="0" defaultSubtotal="0">
      <items count="42">
        <item x="41"/>
        <item x="7"/>
        <item x="17"/>
        <item x="9"/>
        <item n="I due fattori maggiori di rischio corruttivo sono legati alla rilevanza esterna del processo e al suo impatto economico. Si ritiene pertanto necessario adottare ogni misura possibile affinché le commissioni di concorso si adoperino nella massima traspare" x="0"/>
        <item x="22"/>
        <item x="40"/>
        <item x="25"/>
        <item x="11"/>
        <item x="6"/>
        <item x="5"/>
        <item x="18"/>
        <item x="33"/>
        <item x="34"/>
        <item x="12"/>
        <item x="14"/>
        <item x="4"/>
        <item x="36"/>
        <item x="10"/>
        <item x="35"/>
        <item x="3"/>
        <item x="38"/>
        <item x="39"/>
        <item x="23"/>
        <item x="24"/>
        <item x="30"/>
        <item x="26"/>
        <item x="28"/>
        <item x="20"/>
        <item x="21"/>
        <item x="2"/>
        <item x="8"/>
        <item x="32"/>
        <item x="15"/>
        <item x="37"/>
        <item x="13"/>
        <item x="1"/>
        <item x="19"/>
        <item x="16"/>
        <item x="27"/>
        <item x="31"/>
        <item x="29"/>
      </items>
    </pivotField>
  </pivotFields>
  <rowFields count="2">
    <field x="0"/>
    <field x="1"/>
  </rowFields>
  <rowItems count="49">
    <i>
      <x/>
      <x/>
    </i>
    <i>
      <x v="1"/>
      <x v="4"/>
    </i>
    <i>
      <x v="2"/>
      <x v="36"/>
    </i>
    <i>
      <x v="3"/>
      <x v="30"/>
    </i>
    <i>
      <x v="4"/>
      <x v="20"/>
    </i>
    <i>
      <x v="5"/>
      <x v="20"/>
    </i>
    <i>
      <x v="6"/>
      <x v="16"/>
    </i>
    <i>
      <x v="7"/>
      <x v="10"/>
    </i>
    <i>
      <x v="8"/>
      <x v="9"/>
    </i>
    <i>
      <x v="9"/>
      <x v="1"/>
    </i>
    <i>
      <x v="10"/>
      <x v="1"/>
    </i>
    <i>
      <x v="11"/>
      <x v="31"/>
    </i>
    <i>
      <x v="12"/>
      <x v="3"/>
    </i>
    <i>
      <x v="13"/>
      <x v="18"/>
    </i>
    <i>
      <x v="14"/>
      <x v="8"/>
    </i>
    <i>
      <x v="15"/>
      <x v="14"/>
    </i>
    <i>
      <x v="16"/>
      <x v="35"/>
    </i>
    <i>
      <x v="17"/>
      <x v="15"/>
    </i>
    <i>
      <x v="18"/>
      <x v="33"/>
    </i>
    <i>
      <x v="19"/>
      <x v="38"/>
    </i>
    <i>
      <x v="20"/>
      <x v="38"/>
    </i>
    <i>
      <x v="21"/>
      <x v="2"/>
    </i>
    <i>
      <x v="22"/>
      <x v="11"/>
    </i>
    <i>
      <x v="23"/>
      <x v="37"/>
    </i>
    <i>
      <x v="29"/>
      <x v="5"/>
    </i>
    <i>
      <x v="30"/>
      <x v="23"/>
    </i>
    <i>
      <x v="31"/>
      <x v="24"/>
    </i>
    <i>
      <x v="32"/>
      <x v="7"/>
    </i>
    <i>
      <x v="33"/>
      <x v="26"/>
    </i>
    <i>
      <x v="34"/>
      <x v="39"/>
    </i>
    <i>
      <x v="35"/>
      <x v="27"/>
    </i>
    <i>
      <x v="36"/>
      <x v="41"/>
    </i>
    <i>
      <x v="37"/>
      <x v="25"/>
    </i>
    <i>
      <x v="38"/>
      <x v="25"/>
    </i>
    <i>
      <x v="39"/>
      <x v="40"/>
    </i>
    <i>
      <x v="40"/>
      <x v="32"/>
    </i>
    <i>
      <x v="41"/>
      <x v="12"/>
    </i>
    <i>
      <x v="42"/>
      <x v="13"/>
    </i>
    <i>
      <x v="43"/>
      <x v="19"/>
    </i>
    <i>
      <x v="44"/>
      <x v="17"/>
    </i>
    <i>
      <x v="45"/>
      <x v="34"/>
    </i>
    <i>
      <x v="47"/>
      <x v="22"/>
    </i>
    <i>
      <x v="48"/>
      <x v="6"/>
    </i>
    <i>
      <x v="49"/>
      <x v="21"/>
    </i>
    <i>
      <x v="50"/>
      <x v="28"/>
    </i>
    <i>
      <x v="51"/>
      <x v="28"/>
    </i>
    <i>
      <x v="52"/>
      <x v="28"/>
    </i>
    <i>
      <x v="53"/>
      <x v="28"/>
    </i>
    <i>
      <x v="54"/>
      <x v="29"/>
    </i>
  </rowItems>
  <colItems count="1">
    <i/>
  </colItems>
  <formats count="396">
    <format dxfId="791">
      <pivotArea dataOnly="0" labelOnly="1" outline="0" fieldPosition="0">
        <references count="2">
          <reference field="0" count="1" selected="0">
            <x v="0"/>
          </reference>
          <reference field="1" count="0"/>
        </references>
      </pivotArea>
    </format>
    <format dxfId="790">
      <pivotArea dataOnly="0" labelOnly="1" outline="0" fieldPosition="0">
        <references count="1">
          <reference field="0" count="1">
            <x v="0"/>
          </reference>
        </references>
      </pivotArea>
    </format>
    <format dxfId="789">
      <pivotArea dataOnly="0" labelOnly="1" outline="0" fieldPosition="0">
        <references count="1">
          <reference field="0" count="1">
            <x v="1"/>
          </reference>
        </references>
      </pivotArea>
    </format>
    <format dxfId="788">
      <pivotArea dataOnly="0" labelOnly="1" outline="0" fieldPosition="0">
        <references count="1">
          <reference field="0" count="1">
            <x v="2"/>
          </reference>
        </references>
      </pivotArea>
    </format>
    <format dxfId="787">
      <pivotArea dataOnly="0" labelOnly="1" outline="0" fieldPosition="0">
        <references count="1">
          <reference field="0" count="1">
            <x v="3"/>
          </reference>
        </references>
      </pivotArea>
    </format>
    <format dxfId="786">
      <pivotArea dataOnly="0" labelOnly="1" outline="0" fieldPosition="0">
        <references count="1">
          <reference field="0" count="1">
            <x v="4"/>
          </reference>
        </references>
      </pivotArea>
    </format>
    <format dxfId="785">
      <pivotArea dataOnly="0" labelOnly="1" outline="0" fieldPosition="0">
        <references count="1">
          <reference field="0" count="1">
            <x v="5"/>
          </reference>
        </references>
      </pivotArea>
    </format>
    <format dxfId="784">
      <pivotArea dataOnly="0" labelOnly="1" outline="0" fieldPosition="0">
        <references count="1">
          <reference field="0" count="1">
            <x v="6"/>
          </reference>
        </references>
      </pivotArea>
    </format>
    <format dxfId="783">
      <pivotArea dataOnly="0" labelOnly="1" outline="0" fieldPosition="0">
        <references count="1">
          <reference field="0" count="1">
            <x v="7"/>
          </reference>
        </references>
      </pivotArea>
    </format>
    <format dxfId="782">
      <pivotArea dataOnly="0" labelOnly="1" outline="0" fieldPosition="0">
        <references count="1">
          <reference field="0" count="1">
            <x v="8"/>
          </reference>
        </references>
      </pivotArea>
    </format>
    <format dxfId="781">
      <pivotArea dataOnly="0" labelOnly="1" outline="0" fieldPosition="0">
        <references count="1">
          <reference field="0" count="1">
            <x v="9"/>
          </reference>
        </references>
      </pivotArea>
    </format>
    <format dxfId="780">
      <pivotArea dataOnly="0" labelOnly="1" outline="0" fieldPosition="0">
        <references count="1">
          <reference field="0" count="1">
            <x v="10"/>
          </reference>
        </references>
      </pivotArea>
    </format>
    <format dxfId="779">
      <pivotArea dataOnly="0" labelOnly="1" outline="0" fieldPosition="0">
        <references count="1">
          <reference field="0" count="1">
            <x v="11"/>
          </reference>
        </references>
      </pivotArea>
    </format>
    <format dxfId="778">
      <pivotArea dataOnly="0" labelOnly="1" outline="0" fieldPosition="0">
        <references count="1">
          <reference field="0" count="1">
            <x v="12"/>
          </reference>
        </references>
      </pivotArea>
    </format>
    <format dxfId="777">
      <pivotArea dataOnly="0" labelOnly="1" outline="0" fieldPosition="0">
        <references count="1">
          <reference field="0" count="1">
            <x v="13"/>
          </reference>
        </references>
      </pivotArea>
    </format>
    <format dxfId="776">
      <pivotArea dataOnly="0" labelOnly="1" outline="0" fieldPosition="0">
        <references count="1">
          <reference field="0" count="1">
            <x v="14"/>
          </reference>
        </references>
      </pivotArea>
    </format>
    <format dxfId="775">
      <pivotArea dataOnly="0" labelOnly="1" outline="0" fieldPosition="0">
        <references count="1">
          <reference field="0" count="1">
            <x v="15"/>
          </reference>
        </references>
      </pivotArea>
    </format>
    <format dxfId="774">
      <pivotArea dataOnly="0" labelOnly="1" outline="0" fieldPosition="0">
        <references count="1">
          <reference field="0" count="1">
            <x v="16"/>
          </reference>
        </references>
      </pivotArea>
    </format>
    <format dxfId="773">
      <pivotArea dataOnly="0" labelOnly="1" outline="0" fieldPosition="0">
        <references count="1">
          <reference field="0" count="1">
            <x v="17"/>
          </reference>
        </references>
      </pivotArea>
    </format>
    <format dxfId="772">
      <pivotArea dataOnly="0" labelOnly="1" outline="0" fieldPosition="0">
        <references count="1">
          <reference field="0" count="1">
            <x v="18"/>
          </reference>
        </references>
      </pivotArea>
    </format>
    <format dxfId="771">
      <pivotArea dataOnly="0" labelOnly="1" outline="0" fieldPosition="0">
        <references count="1">
          <reference field="0" count="1">
            <x v="19"/>
          </reference>
        </references>
      </pivotArea>
    </format>
    <format dxfId="770">
      <pivotArea dataOnly="0" labelOnly="1" outline="0" fieldPosition="0">
        <references count="1">
          <reference field="0" count="1">
            <x v="20"/>
          </reference>
        </references>
      </pivotArea>
    </format>
    <format dxfId="769">
      <pivotArea dataOnly="0" labelOnly="1" outline="0" fieldPosition="0">
        <references count="1">
          <reference field="0" count="1">
            <x v="21"/>
          </reference>
        </references>
      </pivotArea>
    </format>
    <format dxfId="768">
      <pivotArea dataOnly="0" labelOnly="1" outline="0" fieldPosition="0">
        <references count="1">
          <reference field="0" count="1">
            <x v="22"/>
          </reference>
        </references>
      </pivotArea>
    </format>
    <format dxfId="767">
      <pivotArea dataOnly="0" labelOnly="1" outline="0" fieldPosition="0">
        <references count="1">
          <reference field="0" count="1">
            <x v="23"/>
          </reference>
        </references>
      </pivotArea>
    </format>
    <format dxfId="766">
      <pivotArea dataOnly="0" labelOnly="1" outline="0" fieldPosition="0">
        <references count="1">
          <reference field="0" count="1">
            <x v="24"/>
          </reference>
        </references>
      </pivotArea>
    </format>
    <format dxfId="765">
      <pivotArea dataOnly="0" labelOnly="1" outline="0" fieldPosition="0">
        <references count="1">
          <reference field="0" count="1">
            <x v="25"/>
          </reference>
        </references>
      </pivotArea>
    </format>
    <format dxfId="764">
      <pivotArea dataOnly="0" labelOnly="1" outline="0" fieldPosition="0">
        <references count="1">
          <reference field="0" count="1">
            <x v="26"/>
          </reference>
        </references>
      </pivotArea>
    </format>
    <format dxfId="763">
      <pivotArea dataOnly="0" labelOnly="1" outline="0" fieldPosition="0">
        <references count="1">
          <reference field="0" count="1">
            <x v="27"/>
          </reference>
        </references>
      </pivotArea>
    </format>
    <format dxfId="762">
      <pivotArea dataOnly="0" labelOnly="1" outline="0" fieldPosition="0">
        <references count="1">
          <reference field="0" count="1">
            <x v="28"/>
          </reference>
        </references>
      </pivotArea>
    </format>
    <format dxfId="761">
      <pivotArea dataOnly="0" labelOnly="1" outline="0" fieldPosition="0">
        <references count="1">
          <reference field="0" count="1">
            <x v="29"/>
          </reference>
        </references>
      </pivotArea>
    </format>
    <format dxfId="760">
      <pivotArea dataOnly="0" labelOnly="1" outline="0" fieldPosition="0">
        <references count="1">
          <reference field="0" count="1">
            <x v="30"/>
          </reference>
        </references>
      </pivotArea>
    </format>
    <format dxfId="759">
      <pivotArea dataOnly="0" labelOnly="1" outline="0" fieldPosition="0">
        <references count="1">
          <reference field="0" count="1">
            <x v="31"/>
          </reference>
        </references>
      </pivotArea>
    </format>
    <format dxfId="758">
      <pivotArea dataOnly="0" labelOnly="1" outline="0" fieldPosition="0">
        <references count="1">
          <reference field="0" count="1">
            <x v="32"/>
          </reference>
        </references>
      </pivotArea>
    </format>
    <format dxfId="757">
      <pivotArea dataOnly="0" labelOnly="1" outline="0" fieldPosition="0">
        <references count="1">
          <reference field="0" count="1">
            <x v="33"/>
          </reference>
        </references>
      </pivotArea>
    </format>
    <format dxfId="756">
      <pivotArea dataOnly="0" labelOnly="1" outline="0" fieldPosition="0">
        <references count="1">
          <reference field="0" count="1">
            <x v="34"/>
          </reference>
        </references>
      </pivotArea>
    </format>
    <format dxfId="755">
      <pivotArea dataOnly="0" labelOnly="1" outline="0" fieldPosition="0">
        <references count="1">
          <reference field="0" count="1">
            <x v="35"/>
          </reference>
        </references>
      </pivotArea>
    </format>
    <format dxfId="754">
      <pivotArea dataOnly="0" labelOnly="1" outline="0" fieldPosition="0">
        <references count="1">
          <reference field="0" count="1">
            <x v="36"/>
          </reference>
        </references>
      </pivotArea>
    </format>
    <format dxfId="753">
      <pivotArea dataOnly="0" labelOnly="1" outline="0" fieldPosition="0">
        <references count="1">
          <reference field="0" count="1">
            <x v="37"/>
          </reference>
        </references>
      </pivotArea>
    </format>
    <format dxfId="752">
      <pivotArea dataOnly="0" labelOnly="1" outline="0" fieldPosition="0">
        <references count="1">
          <reference field="0" count="1">
            <x v="38"/>
          </reference>
        </references>
      </pivotArea>
    </format>
    <format dxfId="751">
      <pivotArea dataOnly="0" labelOnly="1" outline="0" fieldPosition="0">
        <references count="1">
          <reference field="0" count="1">
            <x v="39"/>
          </reference>
        </references>
      </pivotArea>
    </format>
    <format dxfId="750">
      <pivotArea dataOnly="0" labelOnly="1" outline="0" fieldPosition="0">
        <references count="1">
          <reference field="0" count="1">
            <x v="40"/>
          </reference>
        </references>
      </pivotArea>
    </format>
    <format dxfId="749">
      <pivotArea dataOnly="0" labelOnly="1" outline="0" fieldPosition="0">
        <references count="1">
          <reference field="0" count="1">
            <x v="41"/>
          </reference>
        </references>
      </pivotArea>
    </format>
    <format dxfId="748">
      <pivotArea dataOnly="0" labelOnly="1" outline="0" fieldPosition="0">
        <references count="1">
          <reference field="0" count="1">
            <x v="42"/>
          </reference>
        </references>
      </pivotArea>
    </format>
    <format dxfId="747">
      <pivotArea dataOnly="0" labelOnly="1" outline="0" fieldPosition="0">
        <references count="1">
          <reference field="0" count="1">
            <x v="43"/>
          </reference>
        </references>
      </pivotArea>
    </format>
    <format dxfId="746">
      <pivotArea dataOnly="0" labelOnly="1" outline="0" fieldPosition="0">
        <references count="1">
          <reference field="0" count="1">
            <x v="44"/>
          </reference>
        </references>
      </pivotArea>
    </format>
    <format dxfId="745">
      <pivotArea dataOnly="0" labelOnly="1" outline="0" fieldPosition="0">
        <references count="1">
          <reference field="0" count="1">
            <x v="45"/>
          </reference>
        </references>
      </pivotArea>
    </format>
    <format dxfId="744">
      <pivotArea dataOnly="0" labelOnly="1" outline="0" fieldPosition="0">
        <references count="1">
          <reference field="0" count="1">
            <x v="46"/>
          </reference>
        </references>
      </pivotArea>
    </format>
    <format dxfId="743">
      <pivotArea dataOnly="0" labelOnly="1" outline="0" fieldPosition="0">
        <references count="1">
          <reference field="0" count="1">
            <x v="47"/>
          </reference>
        </references>
      </pivotArea>
    </format>
    <format dxfId="742">
      <pivotArea dataOnly="0" labelOnly="1" outline="0" fieldPosition="0">
        <references count="1">
          <reference field="0" count="1">
            <x v="48"/>
          </reference>
        </references>
      </pivotArea>
    </format>
    <format dxfId="741">
      <pivotArea dataOnly="0" labelOnly="1" outline="0" fieldPosition="0">
        <references count="1">
          <reference field="0" count="1">
            <x v="0"/>
          </reference>
        </references>
      </pivotArea>
    </format>
    <format dxfId="740">
      <pivotArea dataOnly="0" labelOnly="1" outline="0" fieldPosition="0">
        <references count="1">
          <reference field="0" count="1">
            <x v="1"/>
          </reference>
        </references>
      </pivotArea>
    </format>
    <format dxfId="739">
      <pivotArea dataOnly="0" labelOnly="1" outline="0" fieldPosition="0">
        <references count="1">
          <reference field="0" count="1">
            <x v="2"/>
          </reference>
        </references>
      </pivotArea>
    </format>
    <format dxfId="738">
      <pivotArea dataOnly="0" labelOnly="1" outline="0" fieldPosition="0">
        <references count="1">
          <reference field="0" count="1">
            <x v="3"/>
          </reference>
        </references>
      </pivotArea>
    </format>
    <format dxfId="737">
      <pivotArea dataOnly="0" labelOnly="1" outline="0" fieldPosition="0">
        <references count="1">
          <reference field="0" count="1">
            <x v="4"/>
          </reference>
        </references>
      </pivotArea>
    </format>
    <format dxfId="736">
      <pivotArea dataOnly="0" labelOnly="1" outline="0" fieldPosition="0">
        <references count="1">
          <reference field="0" count="1">
            <x v="5"/>
          </reference>
        </references>
      </pivotArea>
    </format>
    <format dxfId="735">
      <pivotArea dataOnly="0" labelOnly="1" outline="0" fieldPosition="0">
        <references count="1">
          <reference field="0" count="1">
            <x v="6"/>
          </reference>
        </references>
      </pivotArea>
    </format>
    <format dxfId="734">
      <pivotArea dataOnly="0" labelOnly="1" outline="0" fieldPosition="0">
        <references count="1">
          <reference field="0" count="1">
            <x v="7"/>
          </reference>
        </references>
      </pivotArea>
    </format>
    <format dxfId="733">
      <pivotArea dataOnly="0" labelOnly="1" outline="0" fieldPosition="0">
        <references count="1">
          <reference field="0" count="1">
            <x v="8"/>
          </reference>
        </references>
      </pivotArea>
    </format>
    <format dxfId="732">
      <pivotArea dataOnly="0" labelOnly="1" outline="0" fieldPosition="0">
        <references count="1">
          <reference field="0" count="1">
            <x v="9"/>
          </reference>
        </references>
      </pivotArea>
    </format>
    <format dxfId="731">
      <pivotArea dataOnly="0" labelOnly="1" outline="0" fieldPosition="0">
        <references count="1">
          <reference field="0" count="1">
            <x v="10"/>
          </reference>
        </references>
      </pivotArea>
    </format>
    <format dxfId="730">
      <pivotArea dataOnly="0" labelOnly="1" outline="0" fieldPosition="0">
        <references count="1">
          <reference field="0" count="1">
            <x v="11"/>
          </reference>
        </references>
      </pivotArea>
    </format>
    <format dxfId="729">
      <pivotArea dataOnly="0" labelOnly="1" outline="0" fieldPosition="0">
        <references count="1">
          <reference field="0" count="1">
            <x v="12"/>
          </reference>
        </references>
      </pivotArea>
    </format>
    <format dxfId="728">
      <pivotArea dataOnly="0" labelOnly="1" outline="0" fieldPosition="0">
        <references count="1">
          <reference field="0" count="1">
            <x v="13"/>
          </reference>
        </references>
      </pivotArea>
    </format>
    <format dxfId="727">
      <pivotArea dataOnly="0" labelOnly="1" outline="0" fieldPosition="0">
        <references count="1">
          <reference field="0" count="1">
            <x v="14"/>
          </reference>
        </references>
      </pivotArea>
    </format>
    <format dxfId="726">
      <pivotArea dataOnly="0" labelOnly="1" outline="0" fieldPosition="0">
        <references count="1">
          <reference field="0" count="1">
            <x v="15"/>
          </reference>
        </references>
      </pivotArea>
    </format>
    <format dxfId="725">
      <pivotArea dataOnly="0" labelOnly="1" outline="0" fieldPosition="0">
        <references count="1">
          <reference field="0" count="1">
            <x v="16"/>
          </reference>
        </references>
      </pivotArea>
    </format>
    <format dxfId="724">
      <pivotArea dataOnly="0" labelOnly="1" outline="0" fieldPosition="0">
        <references count="1">
          <reference field="0" count="1">
            <x v="17"/>
          </reference>
        </references>
      </pivotArea>
    </format>
    <format dxfId="723">
      <pivotArea dataOnly="0" labelOnly="1" outline="0" fieldPosition="0">
        <references count="1">
          <reference field="0" count="1">
            <x v="18"/>
          </reference>
        </references>
      </pivotArea>
    </format>
    <format dxfId="722">
      <pivotArea dataOnly="0" labelOnly="1" outline="0" fieldPosition="0">
        <references count="1">
          <reference field="0" count="1">
            <x v="19"/>
          </reference>
        </references>
      </pivotArea>
    </format>
    <format dxfId="721">
      <pivotArea dataOnly="0" labelOnly="1" outline="0" fieldPosition="0">
        <references count="1">
          <reference field="0" count="1">
            <x v="20"/>
          </reference>
        </references>
      </pivotArea>
    </format>
    <format dxfId="720">
      <pivotArea dataOnly="0" labelOnly="1" outline="0" fieldPosition="0">
        <references count="1">
          <reference field="0" count="1">
            <x v="21"/>
          </reference>
        </references>
      </pivotArea>
    </format>
    <format dxfId="719">
      <pivotArea dataOnly="0" labelOnly="1" outline="0" fieldPosition="0">
        <references count="1">
          <reference field="0" count="1">
            <x v="22"/>
          </reference>
        </references>
      </pivotArea>
    </format>
    <format dxfId="718">
      <pivotArea dataOnly="0" labelOnly="1" outline="0" fieldPosition="0">
        <references count="1">
          <reference field="0" count="1">
            <x v="23"/>
          </reference>
        </references>
      </pivotArea>
    </format>
    <format dxfId="717">
      <pivotArea dataOnly="0" labelOnly="1" outline="0" fieldPosition="0">
        <references count="1">
          <reference field="0" count="1">
            <x v="24"/>
          </reference>
        </references>
      </pivotArea>
    </format>
    <format dxfId="716">
      <pivotArea dataOnly="0" labelOnly="1" outline="0" fieldPosition="0">
        <references count="1">
          <reference field="0" count="1">
            <x v="25"/>
          </reference>
        </references>
      </pivotArea>
    </format>
    <format dxfId="715">
      <pivotArea dataOnly="0" labelOnly="1" outline="0" fieldPosition="0">
        <references count="1">
          <reference field="0" count="1">
            <x v="26"/>
          </reference>
        </references>
      </pivotArea>
    </format>
    <format dxfId="714">
      <pivotArea dataOnly="0" labelOnly="1" outline="0" fieldPosition="0">
        <references count="1">
          <reference field="0" count="1">
            <x v="27"/>
          </reference>
        </references>
      </pivotArea>
    </format>
    <format dxfId="713">
      <pivotArea dataOnly="0" labelOnly="1" outline="0" fieldPosition="0">
        <references count="1">
          <reference field="0" count="1">
            <x v="28"/>
          </reference>
        </references>
      </pivotArea>
    </format>
    <format dxfId="712">
      <pivotArea dataOnly="0" labelOnly="1" outline="0" fieldPosition="0">
        <references count="1">
          <reference field="0" count="1">
            <x v="29"/>
          </reference>
        </references>
      </pivotArea>
    </format>
    <format dxfId="711">
      <pivotArea dataOnly="0" labelOnly="1" outline="0" fieldPosition="0">
        <references count="1">
          <reference field="0" count="1">
            <x v="30"/>
          </reference>
        </references>
      </pivotArea>
    </format>
    <format dxfId="710">
      <pivotArea dataOnly="0" labelOnly="1" outline="0" fieldPosition="0">
        <references count="1">
          <reference field="0" count="1">
            <x v="31"/>
          </reference>
        </references>
      </pivotArea>
    </format>
    <format dxfId="709">
      <pivotArea dataOnly="0" labelOnly="1" outline="0" fieldPosition="0">
        <references count="1">
          <reference field="0" count="1">
            <x v="32"/>
          </reference>
        </references>
      </pivotArea>
    </format>
    <format dxfId="708">
      <pivotArea dataOnly="0" labelOnly="1" outline="0" fieldPosition="0">
        <references count="1">
          <reference field="0" count="1">
            <x v="33"/>
          </reference>
        </references>
      </pivotArea>
    </format>
    <format dxfId="707">
      <pivotArea dataOnly="0" labelOnly="1" outline="0" fieldPosition="0">
        <references count="1">
          <reference field="0" count="1">
            <x v="34"/>
          </reference>
        </references>
      </pivotArea>
    </format>
    <format dxfId="706">
      <pivotArea dataOnly="0" labelOnly="1" outline="0" fieldPosition="0">
        <references count="1">
          <reference field="0" count="1">
            <x v="35"/>
          </reference>
        </references>
      </pivotArea>
    </format>
    <format dxfId="705">
      <pivotArea dataOnly="0" labelOnly="1" outline="0" fieldPosition="0">
        <references count="1">
          <reference field="0" count="1">
            <x v="36"/>
          </reference>
        </references>
      </pivotArea>
    </format>
    <format dxfId="704">
      <pivotArea dataOnly="0" labelOnly="1" outline="0" fieldPosition="0">
        <references count="1">
          <reference field="0" count="1">
            <x v="37"/>
          </reference>
        </references>
      </pivotArea>
    </format>
    <format dxfId="703">
      <pivotArea dataOnly="0" labelOnly="1" outline="0" fieldPosition="0">
        <references count="1">
          <reference field="0" count="1">
            <x v="38"/>
          </reference>
        </references>
      </pivotArea>
    </format>
    <format dxfId="702">
      <pivotArea dataOnly="0" labelOnly="1" outline="0" fieldPosition="0">
        <references count="1">
          <reference field="0" count="1">
            <x v="39"/>
          </reference>
        </references>
      </pivotArea>
    </format>
    <format dxfId="701">
      <pivotArea dataOnly="0" labelOnly="1" outline="0" fieldPosition="0">
        <references count="1">
          <reference field="0" count="1">
            <x v="40"/>
          </reference>
        </references>
      </pivotArea>
    </format>
    <format dxfId="700">
      <pivotArea dataOnly="0" labelOnly="1" outline="0" fieldPosition="0">
        <references count="1">
          <reference field="0" count="1">
            <x v="41"/>
          </reference>
        </references>
      </pivotArea>
    </format>
    <format dxfId="699">
      <pivotArea dataOnly="0" labelOnly="1" outline="0" fieldPosition="0">
        <references count="1">
          <reference field="0" count="1">
            <x v="42"/>
          </reference>
        </references>
      </pivotArea>
    </format>
    <format dxfId="698">
      <pivotArea dataOnly="0" labelOnly="1" outline="0" fieldPosition="0">
        <references count="1">
          <reference field="0" count="1">
            <x v="43"/>
          </reference>
        </references>
      </pivotArea>
    </format>
    <format dxfId="697">
      <pivotArea dataOnly="0" labelOnly="1" outline="0" fieldPosition="0">
        <references count="1">
          <reference field="0" count="1">
            <x v="44"/>
          </reference>
        </references>
      </pivotArea>
    </format>
    <format dxfId="696">
      <pivotArea dataOnly="0" labelOnly="1" outline="0" fieldPosition="0">
        <references count="1">
          <reference field="0" count="1">
            <x v="45"/>
          </reference>
        </references>
      </pivotArea>
    </format>
    <format dxfId="695">
      <pivotArea dataOnly="0" labelOnly="1" outline="0" fieldPosition="0">
        <references count="1">
          <reference field="0" count="1">
            <x v="46"/>
          </reference>
        </references>
      </pivotArea>
    </format>
    <format dxfId="694">
      <pivotArea dataOnly="0" labelOnly="1" outline="0" fieldPosition="0">
        <references count="1">
          <reference field="0" count="1">
            <x v="47"/>
          </reference>
        </references>
      </pivotArea>
    </format>
    <format dxfId="693">
      <pivotArea dataOnly="0" labelOnly="1" outline="0" fieldPosition="0">
        <references count="1">
          <reference field="0" count="1">
            <x v="48"/>
          </reference>
        </references>
      </pivotArea>
    </format>
    <format dxfId="692">
      <pivotArea dataOnly="0" labelOnly="1" outline="0" fieldPosition="0">
        <references count="1">
          <reference field="0" count="1">
            <x v="0"/>
          </reference>
        </references>
      </pivotArea>
    </format>
    <format dxfId="691">
      <pivotArea dataOnly="0" labelOnly="1" outline="0" fieldPosition="0">
        <references count="1">
          <reference field="0" count="1">
            <x v="1"/>
          </reference>
        </references>
      </pivotArea>
    </format>
    <format dxfId="690">
      <pivotArea dataOnly="0" labelOnly="1" outline="0" fieldPosition="0">
        <references count="1">
          <reference field="0" count="1">
            <x v="2"/>
          </reference>
        </references>
      </pivotArea>
    </format>
    <format dxfId="689">
      <pivotArea dataOnly="0" labelOnly="1" outline="0" fieldPosition="0">
        <references count="1">
          <reference field="0" count="1">
            <x v="3"/>
          </reference>
        </references>
      </pivotArea>
    </format>
    <format dxfId="688">
      <pivotArea dataOnly="0" labelOnly="1" outline="0" fieldPosition="0">
        <references count="1">
          <reference field="0" count="1">
            <x v="4"/>
          </reference>
        </references>
      </pivotArea>
    </format>
    <format dxfId="687">
      <pivotArea dataOnly="0" labelOnly="1" outline="0" fieldPosition="0">
        <references count="1">
          <reference field="0" count="1">
            <x v="5"/>
          </reference>
        </references>
      </pivotArea>
    </format>
    <format dxfId="686">
      <pivotArea dataOnly="0" labelOnly="1" outline="0" fieldPosition="0">
        <references count="1">
          <reference field="0" count="1">
            <x v="6"/>
          </reference>
        </references>
      </pivotArea>
    </format>
    <format dxfId="685">
      <pivotArea dataOnly="0" labelOnly="1" outline="0" fieldPosition="0">
        <references count="1">
          <reference field="0" count="1">
            <x v="7"/>
          </reference>
        </references>
      </pivotArea>
    </format>
    <format dxfId="684">
      <pivotArea dataOnly="0" labelOnly="1" outline="0" fieldPosition="0">
        <references count="1">
          <reference field="0" count="1">
            <x v="8"/>
          </reference>
        </references>
      </pivotArea>
    </format>
    <format dxfId="683">
      <pivotArea dataOnly="0" labelOnly="1" outline="0" fieldPosition="0">
        <references count="1">
          <reference field="0" count="1">
            <x v="9"/>
          </reference>
        </references>
      </pivotArea>
    </format>
    <format dxfId="682">
      <pivotArea dataOnly="0" labelOnly="1" outline="0" fieldPosition="0">
        <references count="1">
          <reference field="0" count="1">
            <x v="10"/>
          </reference>
        </references>
      </pivotArea>
    </format>
    <format dxfId="681">
      <pivotArea dataOnly="0" labelOnly="1" outline="0" fieldPosition="0">
        <references count="1">
          <reference field="0" count="1">
            <x v="11"/>
          </reference>
        </references>
      </pivotArea>
    </format>
    <format dxfId="680">
      <pivotArea dataOnly="0" labelOnly="1" outline="0" fieldPosition="0">
        <references count="1">
          <reference field="0" count="1">
            <x v="12"/>
          </reference>
        </references>
      </pivotArea>
    </format>
    <format dxfId="679">
      <pivotArea dataOnly="0" labelOnly="1" outline="0" fieldPosition="0">
        <references count="1">
          <reference field="0" count="1">
            <x v="13"/>
          </reference>
        </references>
      </pivotArea>
    </format>
    <format dxfId="678">
      <pivotArea dataOnly="0" labelOnly="1" outline="0" fieldPosition="0">
        <references count="1">
          <reference field="0" count="1">
            <x v="14"/>
          </reference>
        </references>
      </pivotArea>
    </format>
    <format dxfId="677">
      <pivotArea dataOnly="0" labelOnly="1" outline="0" fieldPosition="0">
        <references count="1">
          <reference field="0" count="1">
            <x v="15"/>
          </reference>
        </references>
      </pivotArea>
    </format>
    <format dxfId="676">
      <pivotArea dataOnly="0" labelOnly="1" outline="0" fieldPosition="0">
        <references count="1">
          <reference field="0" count="1">
            <x v="16"/>
          </reference>
        </references>
      </pivotArea>
    </format>
    <format dxfId="675">
      <pivotArea dataOnly="0" labelOnly="1" outline="0" fieldPosition="0">
        <references count="1">
          <reference field="0" count="1">
            <x v="17"/>
          </reference>
        </references>
      </pivotArea>
    </format>
    <format dxfId="674">
      <pivotArea dataOnly="0" labelOnly="1" outline="0" fieldPosition="0">
        <references count="1">
          <reference field="0" count="1">
            <x v="18"/>
          </reference>
        </references>
      </pivotArea>
    </format>
    <format dxfId="673">
      <pivotArea dataOnly="0" labelOnly="1" outline="0" fieldPosition="0">
        <references count="1">
          <reference field="0" count="1">
            <x v="19"/>
          </reference>
        </references>
      </pivotArea>
    </format>
    <format dxfId="672">
      <pivotArea dataOnly="0" labelOnly="1" outline="0" fieldPosition="0">
        <references count="1">
          <reference field="0" count="1">
            <x v="20"/>
          </reference>
        </references>
      </pivotArea>
    </format>
    <format dxfId="671">
      <pivotArea dataOnly="0" labelOnly="1" outline="0" fieldPosition="0">
        <references count="1">
          <reference field="0" count="1">
            <x v="21"/>
          </reference>
        </references>
      </pivotArea>
    </format>
    <format dxfId="670">
      <pivotArea dataOnly="0" labelOnly="1" outline="0" fieldPosition="0">
        <references count="1">
          <reference field="0" count="1">
            <x v="22"/>
          </reference>
        </references>
      </pivotArea>
    </format>
    <format dxfId="669">
      <pivotArea dataOnly="0" labelOnly="1" outline="0" fieldPosition="0">
        <references count="1">
          <reference field="0" count="1">
            <x v="23"/>
          </reference>
        </references>
      </pivotArea>
    </format>
    <format dxfId="668">
      <pivotArea dataOnly="0" labelOnly="1" outline="0" fieldPosition="0">
        <references count="1">
          <reference field="0" count="1">
            <x v="24"/>
          </reference>
        </references>
      </pivotArea>
    </format>
    <format dxfId="667">
      <pivotArea dataOnly="0" labelOnly="1" outline="0" fieldPosition="0">
        <references count="1">
          <reference field="0" count="1">
            <x v="25"/>
          </reference>
        </references>
      </pivotArea>
    </format>
    <format dxfId="666">
      <pivotArea dataOnly="0" labelOnly="1" outline="0" fieldPosition="0">
        <references count="1">
          <reference field="0" count="1">
            <x v="26"/>
          </reference>
        </references>
      </pivotArea>
    </format>
    <format dxfId="665">
      <pivotArea dataOnly="0" labelOnly="1" outline="0" fieldPosition="0">
        <references count="1">
          <reference field="0" count="1">
            <x v="27"/>
          </reference>
        </references>
      </pivotArea>
    </format>
    <format dxfId="664">
      <pivotArea dataOnly="0" labelOnly="1" outline="0" fieldPosition="0">
        <references count="1">
          <reference field="0" count="1">
            <x v="28"/>
          </reference>
        </references>
      </pivotArea>
    </format>
    <format dxfId="663">
      <pivotArea dataOnly="0" labelOnly="1" outline="0" fieldPosition="0">
        <references count="1">
          <reference field="0" count="1">
            <x v="29"/>
          </reference>
        </references>
      </pivotArea>
    </format>
    <format dxfId="662">
      <pivotArea dataOnly="0" labelOnly="1" outline="0" fieldPosition="0">
        <references count="1">
          <reference field="0" count="1">
            <x v="30"/>
          </reference>
        </references>
      </pivotArea>
    </format>
    <format dxfId="661">
      <pivotArea dataOnly="0" labelOnly="1" outline="0" fieldPosition="0">
        <references count="1">
          <reference field="0" count="1">
            <x v="31"/>
          </reference>
        </references>
      </pivotArea>
    </format>
    <format dxfId="660">
      <pivotArea dataOnly="0" labelOnly="1" outline="0" fieldPosition="0">
        <references count="1">
          <reference field="0" count="1">
            <x v="32"/>
          </reference>
        </references>
      </pivotArea>
    </format>
    <format dxfId="659">
      <pivotArea dataOnly="0" labelOnly="1" outline="0" fieldPosition="0">
        <references count="1">
          <reference field="0" count="1">
            <x v="33"/>
          </reference>
        </references>
      </pivotArea>
    </format>
    <format dxfId="658">
      <pivotArea dataOnly="0" labelOnly="1" outline="0" fieldPosition="0">
        <references count="1">
          <reference field="0" count="1">
            <x v="34"/>
          </reference>
        </references>
      </pivotArea>
    </format>
    <format dxfId="657">
      <pivotArea dataOnly="0" labelOnly="1" outline="0" fieldPosition="0">
        <references count="1">
          <reference field="0" count="1">
            <x v="35"/>
          </reference>
        </references>
      </pivotArea>
    </format>
    <format dxfId="656">
      <pivotArea dataOnly="0" labelOnly="1" outline="0" fieldPosition="0">
        <references count="1">
          <reference field="0" count="1">
            <x v="36"/>
          </reference>
        </references>
      </pivotArea>
    </format>
    <format dxfId="655">
      <pivotArea dataOnly="0" labelOnly="1" outline="0" fieldPosition="0">
        <references count="1">
          <reference field="0" count="1">
            <x v="37"/>
          </reference>
        </references>
      </pivotArea>
    </format>
    <format dxfId="654">
      <pivotArea dataOnly="0" labelOnly="1" outline="0" fieldPosition="0">
        <references count="1">
          <reference field="0" count="1">
            <x v="38"/>
          </reference>
        </references>
      </pivotArea>
    </format>
    <format dxfId="653">
      <pivotArea dataOnly="0" labelOnly="1" outline="0" fieldPosition="0">
        <references count="1">
          <reference field="0" count="1">
            <x v="39"/>
          </reference>
        </references>
      </pivotArea>
    </format>
    <format dxfId="652">
      <pivotArea dataOnly="0" labelOnly="1" outline="0" fieldPosition="0">
        <references count="1">
          <reference field="0" count="1">
            <x v="40"/>
          </reference>
        </references>
      </pivotArea>
    </format>
    <format dxfId="651">
      <pivotArea dataOnly="0" labelOnly="1" outline="0" fieldPosition="0">
        <references count="1">
          <reference field="0" count="1">
            <x v="41"/>
          </reference>
        </references>
      </pivotArea>
    </format>
    <format dxfId="650">
      <pivotArea dataOnly="0" labelOnly="1" outline="0" fieldPosition="0">
        <references count="1">
          <reference field="0" count="1">
            <x v="42"/>
          </reference>
        </references>
      </pivotArea>
    </format>
    <format dxfId="649">
      <pivotArea dataOnly="0" labelOnly="1" outline="0" fieldPosition="0">
        <references count="1">
          <reference field="0" count="1">
            <x v="43"/>
          </reference>
        </references>
      </pivotArea>
    </format>
    <format dxfId="648">
      <pivotArea dataOnly="0" labelOnly="1" outline="0" fieldPosition="0">
        <references count="1">
          <reference field="0" count="1">
            <x v="44"/>
          </reference>
        </references>
      </pivotArea>
    </format>
    <format dxfId="647">
      <pivotArea dataOnly="0" labelOnly="1" outline="0" fieldPosition="0">
        <references count="1">
          <reference field="0" count="1">
            <x v="45"/>
          </reference>
        </references>
      </pivotArea>
    </format>
    <format dxfId="646">
      <pivotArea dataOnly="0" labelOnly="1" outline="0" fieldPosition="0">
        <references count="1">
          <reference field="0" count="1">
            <x v="46"/>
          </reference>
        </references>
      </pivotArea>
    </format>
    <format dxfId="645">
      <pivotArea dataOnly="0" labelOnly="1" outline="0" fieldPosition="0">
        <references count="1">
          <reference field="0" count="1">
            <x v="47"/>
          </reference>
        </references>
      </pivotArea>
    </format>
    <format dxfId="644">
      <pivotArea dataOnly="0" labelOnly="1" outline="0" fieldPosition="0">
        <references count="1">
          <reference field="0" count="1">
            <x v="48"/>
          </reference>
        </references>
      </pivotArea>
    </format>
    <format dxfId="643">
      <pivotArea dataOnly="0" labelOnly="1" outline="0" fieldPosition="0">
        <references count="1">
          <reference field="0" count="1" defaultSubtotal="1">
            <x v="0"/>
          </reference>
        </references>
      </pivotArea>
    </format>
    <format dxfId="642">
      <pivotArea dataOnly="0" labelOnly="1" outline="0" fieldPosition="0">
        <references count="1">
          <reference field="0" count="1" defaultSubtotal="1">
            <x v="1"/>
          </reference>
        </references>
      </pivotArea>
    </format>
    <format dxfId="641">
      <pivotArea dataOnly="0" labelOnly="1" outline="0" fieldPosition="0">
        <references count="1">
          <reference field="0" count="1" defaultSubtotal="1">
            <x v="2"/>
          </reference>
        </references>
      </pivotArea>
    </format>
    <format dxfId="640">
      <pivotArea dataOnly="0" labelOnly="1" outline="0" fieldPosition="0">
        <references count="1">
          <reference field="0" count="1" defaultSubtotal="1">
            <x v="3"/>
          </reference>
        </references>
      </pivotArea>
    </format>
    <format dxfId="639">
      <pivotArea dataOnly="0" labelOnly="1" outline="0" fieldPosition="0">
        <references count="1">
          <reference field="0" count="1" defaultSubtotal="1">
            <x v="4"/>
          </reference>
        </references>
      </pivotArea>
    </format>
    <format dxfId="638">
      <pivotArea dataOnly="0" labelOnly="1" outline="0" fieldPosition="0">
        <references count="1">
          <reference field="0" count="1" defaultSubtotal="1">
            <x v="5"/>
          </reference>
        </references>
      </pivotArea>
    </format>
    <format dxfId="637">
      <pivotArea dataOnly="0" labelOnly="1" outline="0" fieldPosition="0">
        <references count="1">
          <reference field="0" count="1" defaultSubtotal="1">
            <x v="6"/>
          </reference>
        </references>
      </pivotArea>
    </format>
    <format dxfId="636">
      <pivotArea dataOnly="0" labelOnly="1" outline="0" fieldPosition="0">
        <references count="1">
          <reference field="0" count="1" defaultSubtotal="1">
            <x v="7"/>
          </reference>
        </references>
      </pivotArea>
    </format>
    <format dxfId="635">
      <pivotArea dataOnly="0" labelOnly="1" outline="0" fieldPosition="0">
        <references count="1">
          <reference field="0" count="1" defaultSubtotal="1">
            <x v="8"/>
          </reference>
        </references>
      </pivotArea>
    </format>
    <format dxfId="634">
      <pivotArea dataOnly="0" labelOnly="1" outline="0" fieldPosition="0">
        <references count="1">
          <reference field="0" count="1" defaultSubtotal="1">
            <x v="9"/>
          </reference>
        </references>
      </pivotArea>
    </format>
    <format dxfId="633">
      <pivotArea dataOnly="0" labelOnly="1" outline="0" fieldPosition="0">
        <references count="1">
          <reference field="0" count="1" defaultSubtotal="1">
            <x v="10"/>
          </reference>
        </references>
      </pivotArea>
    </format>
    <format dxfId="632">
      <pivotArea dataOnly="0" labelOnly="1" outline="0" fieldPosition="0">
        <references count="1">
          <reference field="0" count="1" defaultSubtotal="1">
            <x v="11"/>
          </reference>
        </references>
      </pivotArea>
    </format>
    <format dxfId="631">
      <pivotArea dataOnly="0" labelOnly="1" outline="0" fieldPosition="0">
        <references count="1">
          <reference field="0" count="1" defaultSubtotal="1">
            <x v="12"/>
          </reference>
        </references>
      </pivotArea>
    </format>
    <format dxfId="630">
      <pivotArea dataOnly="0" labelOnly="1" outline="0" fieldPosition="0">
        <references count="1">
          <reference field="0" count="1" defaultSubtotal="1">
            <x v="13"/>
          </reference>
        </references>
      </pivotArea>
    </format>
    <format dxfId="629">
      <pivotArea dataOnly="0" labelOnly="1" outline="0" fieldPosition="0">
        <references count="1">
          <reference field="0" count="1" defaultSubtotal="1">
            <x v="14"/>
          </reference>
        </references>
      </pivotArea>
    </format>
    <format dxfId="628">
      <pivotArea dataOnly="0" labelOnly="1" outline="0" fieldPosition="0">
        <references count="1">
          <reference field="0" count="1" defaultSubtotal="1">
            <x v="15"/>
          </reference>
        </references>
      </pivotArea>
    </format>
    <format dxfId="627">
      <pivotArea dataOnly="0" labelOnly="1" outline="0" fieldPosition="0">
        <references count="1">
          <reference field="0" count="1" defaultSubtotal="1">
            <x v="16"/>
          </reference>
        </references>
      </pivotArea>
    </format>
    <format dxfId="626">
      <pivotArea dataOnly="0" labelOnly="1" outline="0" fieldPosition="0">
        <references count="1">
          <reference field="0" count="1" defaultSubtotal="1">
            <x v="17"/>
          </reference>
        </references>
      </pivotArea>
    </format>
    <format dxfId="625">
      <pivotArea dataOnly="0" labelOnly="1" outline="0" fieldPosition="0">
        <references count="1">
          <reference field="0" count="1" defaultSubtotal="1">
            <x v="18"/>
          </reference>
        </references>
      </pivotArea>
    </format>
    <format dxfId="624">
      <pivotArea dataOnly="0" labelOnly="1" outline="0" fieldPosition="0">
        <references count="1">
          <reference field="0" count="1" defaultSubtotal="1">
            <x v="19"/>
          </reference>
        </references>
      </pivotArea>
    </format>
    <format dxfId="623">
      <pivotArea dataOnly="0" labelOnly="1" outline="0" fieldPosition="0">
        <references count="1">
          <reference field="0" count="1" defaultSubtotal="1">
            <x v="20"/>
          </reference>
        </references>
      </pivotArea>
    </format>
    <format dxfId="622">
      <pivotArea dataOnly="0" labelOnly="1" outline="0" fieldPosition="0">
        <references count="1">
          <reference field="0" count="1" defaultSubtotal="1">
            <x v="21"/>
          </reference>
        </references>
      </pivotArea>
    </format>
    <format dxfId="621">
      <pivotArea dataOnly="0" labelOnly="1" outline="0" fieldPosition="0">
        <references count="1">
          <reference field="0" count="1" defaultSubtotal="1">
            <x v="22"/>
          </reference>
        </references>
      </pivotArea>
    </format>
    <format dxfId="620">
      <pivotArea dataOnly="0" labelOnly="1" outline="0" fieldPosition="0">
        <references count="1">
          <reference field="0" count="1" defaultSubtotal="1">
            <x v="23"/>
          </reference>
        </references>
      </pivotArea>
    </format>
    <format dxfId="619">
      <pivotArea dataOnly="0" labelOnly="1" outline="0" fieldPosition="0">
        <references count="1">
          <reference field="0" count="1" defaultSubtotal="1">
            <x v="24"/>
          </reference>
        </references>
      </pivotArea>
    </format>
    <format dxfId="618">
      <pivotArea dataOnly="0" labelOnly="1" outline="0" fieldPosition="0">
        <references count="1">
          <reference field="0" count="1" defaultSubtotal="1">
            <x v="25"/>
          </reference>
        </references>
      </pivotArea>
    </format>
    <format dxfId="617">
      <pivotArea dataOnly="0" labelOnly="1" outline="0" fieldPosition="0">
        <references count="1">
          <reference field="0" count="1" defaultSubtotal="1">
            <x v="26"/>
          </reference>
        </references>
      </pivotArea>
    </format>
    <format dxfId="616">
      <pivotArea dataOnly="0" labelOnly="1" outline="0" fieldPosition="0">
        <references count="1">
          <reference field="0" count="1" defaultSubtotal="1">
            <x v="27"/>
          </reference>
        </references>
      </pivotArea>
    </format>
    <format dxfId="615">
      <pivotArea dataOnly="0" labelOnly="1" outline="0" fieldPosition="0">
        <references count="1">
          <reference field="0" count="1" defaultSubtotal="1">
            <x v="28"/>
          </reference>
        </references>
      </pivotArea>
    </format>
    <format dxfId="614">
      <pivotArea dataOnly="0" labelOnly="1" outline="0" fieldPosition="0">
        <references count="1">
          <reference field="0" count="1" defaultSubtotal="1">
            <x v="29"/>
          </reference>
        </references>
      </pivotArea>
    </format>
    <format dxfId="613">
      <pivotArea dataOnly="0" labelOnly="1" outline="0" fieldPosition="0">
        <references count="1">
          <reference field="0" count="1" defaultSubtotal="1">
            <x v="30"/>
          </reference>
        </references>
      </pivotArea>
    </format>
    <format dxfId="612">
      <pivotArea dataOnly="0" labelOnly="1" outline="0" fieldPosition="0">
        <references count="1">
          <reference field="0" count="1" defaultSubtotal="1">
            <x v="31"/>
          </reference>
        </references>
      </pivotArea>
    </format>
    <format dxfId="611">
      <pivotArea dataOnly="0" labelOnly="1" outline="0" fieldPosition="0">
        <references count="1">
          <reference field="0" count="1" defaultSubtotal="1">
            <x v="32"/>
          </reference>
        </references>
      </pivotArea>
    </format>
    <format dxfId="610">
      <pivotArea dataOnly="0" labelOnly="1" outline="0" fieldPosition="0">
        <references count="1">
          <reference field="0" count="1" defaultSubtotal="1">
            <x v="33"/>
          </reference>
        </references>
      </pivotArea>
    </format>
    <format dxfId="609">
      <pivotArea dataOnly="0" labelOnly="1" outline="0" fieldPosition="0">
        <references count="1">
          <reference field="0" count="1" defaultSubtotal="1">
            <x v="34"/>
          </reference>
        </references>
      </pivotArea>
    </format>
    <format dxfId="608">
      <pivotArea dataOnly="0" labelOnly="1" outline="0" fieldPosition="0">
        <references count="1">
          <reference field="0" count="1" defaultSubtotal="1">
            <x v="35"/>
          </reference>
        </references>
      </pivotArea>
    </format>
    <format dxfId="607">
      <pivotArea dataOnly="0" labelOnly="1" outline="0" fieldPosition="0">
        <references count="1">
          <reference field="0" count="1" defaultSubtotal="1">
            <x v="36"/>
          </reference>
        </references>
      </pivotArea>
    </format>
    <format dxfId="606">
      <pivotArea dataOnly="0" labelOnly="1" outline="0" fieldPosition="0">
        <references count="1">
          <reference field="0" count="1" defaultSubtotal="1">
            <x v="37"/>
          </reference>
        </references>
      </pivotArea>
    </format>
    <format dxfId="605">
      <pivotArea dataOnly="0" labelOnly="1" outline="0" fieldPosition="0">
        <references count="1">
          <reference field="0" count="1" defaultSubtotal="1">
            <x v="38"/>
          </reference>
        </references>
      </pivotArea>
    </format>
    <format dxfId="604">
      <pivotArea dataOnly="0" labelOnly="1" outline="0" fieldPosition="0">
        <references count="1">
          <reference field="0" count="1" defaultSubtotal="1">
            <x v="39"/>
          </reference>
        </references>
      </pivotArea>
    </format>
    <format dxfId="603">
      <pivotArea dataOnly="0" labelOnly="1" outline="0" fieldPosition="0">
        <references count="1">
          <reference field="0" count="1" defaultSubtotal="1">
            <x v="40"/>
          </reference>
        </references>
      </pivotArea>
    </format>
    <format dxfId="602">
      <pivotArea dataOnly="0" labelOnly="1" outline="0" fieldPosition="0">
        <references count="1">
          <reference field="0" count="1" defaultSubtotal="1">
            <x v="41"/>
          </reference>
        </references>
      </pivotArea>
    </format>
    <format dxfId="601">
      <pivotArea dataOnly="0" labelOnly="1" outline="0" fieldPosition="0">
        <references count="1">
          <reference field="0" count="1" defaultSubtotal="1">
            <x v="42"/>
          </reference>
        </references>
      </pivotArea>
    </format>
    <format dxfId="600">
      <pivotArea dataOnly="0" labelOnly="1" outline="0" fieldPosition="0">
        <references count="1">
          <reference field="0" count="1" defaultSubtotal="1">
            <x v="43"/>
          </reference>
        </references>
      </pivotArea>
    </format>
    <format dxfId="599">
      <pivotArea dataOnly="0" labelOnly="1" outline="0" fieldPosition="0">
        <references count="1">
          <reference field="0" count="1" defaultSubtotal="1">
            <x v="44"/>
          </reference>
        </references>
      </pivotArea>
    </format>
    <format dxfId="598">
      <pivotArea dataOnly="0" labelOnly="1" outline="0" fieldPosition="0">
        <references count="1">
          <reference field="0" count="1" defaultSubtotal="1">
            <x v="45"/>
          </reference>
        </references>
      </pivotArea>
    </format>
    <format dxfId="597">
      <pivotArea dataOnly="0" labelOnly="1" outline="0" fieldPosition="0">
        <references count="1">
          <reference field="0" count="1" defaultSubtotal="1">
            <x v="46"/>
          </reference>
        </references>
      </pivotArea>
    </format>
    <format dxfId="596">
      <pivotArea dataOnly="0" labelOnly="1" outline="0" fieldPosition="0">
        <references count="1">
          <reference field="0" count="1" defaultSubtotal="1">
            <x v="47"/>
          </reference>
        </references>
      </pivotArea>
    </format>
    <format dxfId="595">
      <pivotArea dataOnly="0" labelOnly="1" outline="0" fieldPosition="0">
        <references count="1">
          <reference field="0" count="1" defaultSubtotal="1">
            <x v="48"/>
          </reference>
        </references>
      </pivotArea>
    </format>
    <format dxfId="594">
      <pivotArea dataOnly="0" labelOnly="1" outline="0" fieldPosition="0">
        <references count="2">
          <reference field="0" count="1" selected="0">
            <x v="0"/>
          </reference>
          <reference field="1" count="1">
            <x v="0"/>
          </reference>
        </references>
      </pivotArea>
    </format>
    <format dxfId="593">
      <pivotArea dataOnly="0" labelOnly="1" outline="0" fieldPosition="0">
        <references count="2">
          <reference field="0" count="1" selected="0">
            <x v="1"/>
          </reference>
          <reference field="1" count="1">
            <x v="4"/>
          </reference>
        </references>
      </pivotArea>
    </format>
    <format dxfId="592">
      <pivotArea dataOnly="0" labelOnly="1" outline="0" fieldPosition="0">
        <references count="2">
          <reference field="0" count="1" selected="0">
            <x v="2"/>
          </reference>
          <reference field="1" count="1">
            <x v="36"/>
          </reference>
        </references>
      </pivotArea>
    </format>
    <format dxfId="591">
      <pivotArea dataOnly="0" labelOnly="1" outline="0" fieldPosition="0">
        <references count="2">
          <reference field="0" count="1" selected="0">
            <x v="3"/>
          </reference>
          <reference field="1" count="1">
            <x v="30"/>
          </reference>
        </references>
      </pivotArea>
    </format>
    <format dxfId="590">
      <pivotArea dataOnly="0" labelOnly="1" outline="0" fieldPosition="0">
        <references count="2">
          <reference field="0" count="1" selected="0">
            <x v="4"/>
          </reference>
          <reference field="1" count="1">
            <x v="20"/>
          </reference>
        </references>
      </pivotArea>
    </format>
    <format dxfId="589">
      <pivotArea dataOnly="0" labelOnly="1" outline="0" fieldPosition="0">
        <references count="2">
          <reference field="0" count="1" selected="0">
            <x v="5"/>
          </reference>
          <reference field="1" count="1">
            <x v="20"/>
          </reference>
        </references>
      </pivotArea>
    </format>
    <format dxfId="588">
      <pivotArea dataOnly="0" labelOnly="1" outline="0" fieldPosition="0">
        <references count="2">
          <reference field="0" count="1" selected="0">
            <x v="6"/>
          </reference>
          <reference field="1" count="1">
            <x v="16"/>
          </reference>
        </references>
      </pivotArea>
    </format>
    <format dxfId="587">
      <pivotArea dataOnly="0" labelOnly="1" outline="0" fieldPosition="0">
        <references count="2">
          <reference field="0" count="1" selected="0">
            <x v="7"/>
          </reference>
          <reference field="1" count="1">
            <x v="10"/>
          </reference>
        </references>
      </pivotArea>
    </format>
    <format dxfId="586">
      <pivotArea dataOnly="0" labelOnly="1" outline="0" fieldPosition="0">
        <references count="2">
          <reference field="0" count="1" selected="0">
            <x v="8"/>
          </reference>
          <reference field="1" count="1">
            <x v="9"/>
          </reference>
        </references>
      </pivotArea>
    </format>
    <format dxfId="585">
      <pivotArea dataOnly="0" labelOnly="1" outline="0" fieldPosition="0">
        <references count="2">
          <reference field="0" count="1" selected="0">
            <x v="9"/>
          </reference>
          <reference field="1" count="1">
            <x v="1"/>
          </reference>
        </references>
      </pivotArea>
    </format>
    <format dxfId="584">
      <pivotArea dataOnly="0" labelOnly="1" outline="0" fieldPosition="0">
        <references count="2">
          <reference field="0" count="1" selected="0">
            <x v="10"/>
          </reference>
          <reference field="1" count="1">
            <x v="1"/>
          </reference>
        </references>
      </pivotArea>
    </format>
    <format dxfId="583">
      <pivotArea dataOnly="0" labelOnly="1" outline="0" fieldPosition="0">
        <references count="2">
          <reference field="0" count="1" selected="0">
            <x v="11"/>
          </reference>
          <reference field="1" count="1">
            <x v="31"/>
          </reference>
        </references>
      </pivotArea>
    </format>
    <format dxfId="582">
      <pivotArea dataOnly="0" labelOnly="1" outline="0" fieldPosition="0">
        <references count="2">
          <reference field="0" count="1" selected="0">
            <x v="12"/>
          </reference>
          <reference field="1" count="1">
            <x v="3"/>
          </reference>
        </references>
      </pivotArea>
    </format>
    <format dxfId="581">
      <pivotArea dataOnly="0" labelOnly="1" outline="0" fieldPosition="0">
        <references count="2">
          <reference field="0" count="1" selected="0">
            <x v="13"/>
          </reference>
          <reference field="1" count="1">
            <x v="18"/>
          </reference>
        </references>
      </pivotArea>
    </format>
    <format dxfId="580">
      <pivotArea dataOnly="0" labelOnly="1" outline="0" fieldPosition="0">
        <references count="2">
          <reference field="0" count="1" selected="0">
            <x v="14"/>
          </reference>
          <reference field="1" count="1">
            <x v="8"/>
          </reference>
        </references>
      </pivotArea>
    </format>
    <format dxfId="579">
      <pivotArea dataOnly="0" labelOnly="1" outline="0" fieldPosition="0">
        <references count="2">
          <reference field="0" count="1" selected="0">
            <x v="15"/>
          </reference>
          <reference field="1" count="1">
            <x v="14"/>
          </reference>
        </references>
      </pivotArea>
    </format>
    <format dxfId="578">
      <pivotArea dataOnly="0" labelOnly="1" outline="0" fieldPosition="0">
        <references count="2">
          <reference field="0" count="1" selected="0">
            <x v="16"/>
          </reference>
          <reference field="1" count="1">
            <x v="35"/>
          </reference>
        </references>
      </pivotArea>
    </format>
    <format dxfId="577">
      <pivotArea dataOnly="0" labelOnly="1" outline="0" fieldPosition="0">
        <references count="2">
          <reference field="0" count="1" selected="0">
            <x v="17"/>
          </reference>
          <reference field="1" count="1">
            <x v="15"/>
          </reference>
        </references>
      </pivotArea>
    </format>
    <format dxfId="576">
      <pivotArea dataOnly="0" labelOnly="1" outline="0" fieldPosition="0">
        <references count="2">
          <reference field="0" count="1" selected="0">
            <x v="18"/>
          </reference>
          <reference field="1" count="1">
            <x v="33"/>
          </reference>
        </references>
      </pivotArea>
    </format>
    <format dxfId="575">
      <pivotArea dataOnly="0" labelOnly="1" outline="0" fieldPosition="0">
        <references count="2">
          <reference field="0" count="1" selected="0">
            <x v="19"/>
          </reference>
          <reference field="1" count="1">
            <x v="38"/>
          </reference>
        </references>
      </pivotArea>
    </format>
    <format dxfId="574">
      <pivotArea dataOnly="0" labelOnly="1" outline="0" fieldPosition="0">
        <references count="2">
          <reference field="0" count="1" selected="0">
            <x v="20"/>
          </reference>
          <reference field="1" count="1">
            <x v="38"/>
          </reference>
        </references>
      </pivotArea>
    </format>
    <format dxfId="573">
      <pivotArea dataOnly="0" labelOnly="1" outline="0" fieldPosition="0">
        <references count="2">
          <reference field="0" count="1" selected="0">
            <x v="21"/>
          </reference>
          <reference field="1" count="1">
            <x v="2"/>
          </reference>
        </references>
      </pivotArea>
    </format>
    <format dxfId="572">
      <pivotArea dataOnly="0" labelOnly="1" outline="0" fieldPosition="0">
        <references count="2">
          <reference field="0" count="1" selected="0">
            <x v="22"/>
          </reference>
          <reference field="1" count="1">
            <x v="11"/>
          </reference>
        </references>
      </pivotArea>
    </format>
    <format dxfId="571">
      <pivotArea dataOnly="0" labelOnly="1" outline="0" fieldPosition="0">
        <references count="2">
          <reference field="0" count="1" selected="0">
            <x v="23"/>
          </reference>
          <reference field="1" count="1">
            <x v="37"/>
          </reference>
        </references>
      </pivotArea>
    </format>
    <format dxfId="570">
      <pivotArea dataOnly="0" labelOnly="1" outline="0" fieldPosition="0">
        <references count="2">
          <reference field="0" count="1" selected="0">
            <x v="24"/>
          </reference>
          <reference field="1" count="1">
            <x v="28"/>
          </reference>
        </references>
      </pivotArea>
    </format>
    <format dxfId="569">
      <pivotArea dataOnly="0" labelOnly="1" outline="0" fieldPosition="0">
        <references count="2">
          <reference field="0" count="1" selected="0">
            <x v="25"/>
          </reference>
          <reference field="1" count="1">
            <x v="28"/>
          </reference>
        </references>
      </pivotArea>
    </format>
    <format dxfId="568">
      <pivotArea dataOnly="0" labelOnly="1" outline="0" fieldPosition="0">
        <references count="2">
          <reference field="0" count="1" selected="0">
            <x v="26"/>
          </reference>
          <reference field="1" count="1">
            <x v="28"/>
          </reference>
        </references>
      </pivotArea>
    </format>
    <format dxfId="567">
      <pivotArea dataOnly="0" labelOnly="1" outline="0" fieldPosition="0">
        <references count="2">
          <reference field="0" count="1" selected="0">
            <x v="27"/>
          </reference>
          <reference field="1" count="1">
            <x v="28"/>
          </reference>
        </references>
      </pivotArea>
    </format>
    <format dxfId="566">
      <pivotArea dataOnly="0" labelOnly="1" outline="0" fieldPosition="0">
        <references count="2">
          <reference field="0" count="1" selected="0">
            <x v="28"/>
          </reference>
          <reference field="1" count="1">
            <x v="29"/>
          </reference>
        </references>
      </pivotArea>
    </format>
    <format dxfId="565">
      <pivotArea dataOnly="0" labelOnly="1" outline="0" fieldPosition="0">
        <references count="2">
          <reference field="0" count="1" selected="0">
            <x v="29"/>
          </reference>
          <reference field="1" count="1">
            <x v="5"/>
          </reference>
        </references>
      </pivotArea>
    </format>
    <format dxfId="564">
      <pivotArea dataOnly="0" labelOnly="1" outline="0" fieldPosition="0">
        <references count="2">
          <reference field="0" count="1" selected="0">
            <x v="30"/>
          </reference>
          <reference field="1" count="1">
            <x v="23"/>
          </reference>
        </references>
      </pivotArea>
    </format>
    <format dxfId="563">
      <pivotArea dataOnly="0" labelOnly="1" outline="0" fieldPosition="0">
        <references count="2">
          <reference field="0" count="1" selected="0">
            <x v="31"/>
          </reference>
          <reference field="1" count="1">
            <x v="24"/>
          </reference>
        </references>
      </pivotArea>
    </format>
    <format dxfId="562">
      <pivotArea dataOnly="0" labelOnly="1" outline="0" fieldPosition="0">
        <references count="2">
          <reference field="0" count="1" selected="0">
            <x v="32"/>
          </reference>
          <reference field="1" count="1">
            <x v="7"/>
          </reference>
        </references>
      </pivotArea>
    </format>
    <format dxfId="561">
      <pivotArea dataOnly="0" labelOnly="1" outline="0" fieldPosition="0">
        <references count="2">
          <reference field="0" count="1" selected="0">
            <x v="33"/>
          </reference>
          <reference field="1" count="1">
            <x v="26"/>
          </reference>
        </references>
      </pivotArea>
    </format>
    <format dxfId="560">
      <pivotArea dataOnly="0" labelOnly="1" outline="0" fieldPosition="0">
        <references count="2">
          <reference field="0" count="1" selected="0">
            <x v="34"/>
          </reference>
          <reference field="1" count="1">
            <x v="39"/>
          </reference>
        </references>
      </pivotArea>
    </format>
    <format dxfId="559">
      <pivotArea dataOnly="0" labelOnly="1" outline="0" fieldPosition="0">
        <references count="2">
          <reference field="0" count="1" selected="0">
            <x v="35"/>
          </reference>
          <reference field="1" count="1">
            <x v="27"/>
          </reference>
        </references>
      </pivotArea>
    </format>
    <format dxfId="558">
      <pivotArea dataOnly="0" labelOnly="1" outline="0" fieldPosition="0">
        <references count="2">
          <reference field="0" count="1" selected="0">
            <x v="36"/>
          </reference>
          <reference field="1" count="1">
            <x v="41"/>
          </reference>
        </references>
      </pivotArea>
    </format>
    <format dxfId="557">
      <pivotArea dataOnly="0" labelOnly="1" outline="0" fieldPosition="0">
        <references count="2">
          <reference field="0" count="1" selected="0">
            <x v="37"/>
          </reference>
          <reference field="1" count="1">
            <x v="25"/>
          </reference>
        </references>
      </pivotArea>
    </format>
    <format dxfId="556">
      <pivotArea dataOnly="0" labelOnly="1" outline="0" fieldPosition="0">
        <references count="2">
          <reference field="0" count="1" selected="0">
            <x v="38"/>
          </reference>
          <reference field="1" count="1">
            <x v="25"/>
          </reference>
        </references>
      </pivotArea>
    </format>
    <format dxfId="555">
      <pivotArea dataOnly="0" labelOnly="1" outline="0" fieldPosition="0">
        <references count="2">
          <reference field="0" count="1" selected="0">
            <x v="39"/>
          </reference>
          <reference field="1" count="1">
            <x v="40"/>
          </reference>
        </references>
      </pivotArea>
    </format>
    <format dxfId="554">
      <pivotArea dataOnly="0" labelOnly="1" outline="0" fieldPosition="0">
        <references count="2">
          <reference field="0" count="1" selected="0">
            <x v="40"/>
          </reference>
          <reference field="1" count="1">
            <x v="32"/>
          </reference>
        </references>
      </pivotArea>
    </format>
    <format dxfId="553">
      <pivotArea dataOnly="0" labelOnly="1" outline="0" fieldPosition="0">
        <references count="2">
          <reference field="0" count="1" selected="0">
            <x v="41"/>
          </reference>
          <reference field="1" count="1">
            <x v="12"/>
          </reference>
        </references>
      </pivotArea>
    </format>
    <format dxfId="552">
      <pivotArea dataOnly="0" labelOnly="1" outline="0" fieldPosition="0">
        <references count="2">
          <reference field="0" count="1" selected="0">
            <x v="42"/>
          </reference>
          <reference field="1" count="1">
            <x v="13"/>
          </reference>
        </references>
      </pivotArea>
    </format>
    <format dxfId="551">
      <pivotArea dataOnly="0" labelOnly="1" outline="0" fieldPosition="0">
        <references count="2">
          <reference field="0" count="1" selected="0">
            <x v="43"/>
          </reference>
          <reference field="1" count="1">
            <x v="19"/>
          </reference>
        </references>
      </pivotArea>
    </format>
    <format dxfId="550">
      <pivotArea dataOnly="0" labelOnly="1" outline="0" fieldPosition="0">
        <references count="2">
          <reference field="0" count="1" selected="0">
            <x v="44"/>
          </reference>
          <reference field="1" count="1">
            <x v="17"/>
          </reference>
        </references>
      </pivotArea>
    </format>
    <format dxfId="549">
      <pivotArea dataOnly="0" labelOnly="1" outline="0" fieldPosition="0">
        <references count="2">
          <reference field="0" count="1" selected="0">
            <x v="45"/>
          </reference>
          <reference field="1" count="1">
            <x v="34"/>
          </reference>
        </references>
      </pivotArea>
    </format>
    <format dxfId="548">
      <pivotArea dataOnly="0" labelOnly="1" outline="0" fieldPosition="0">
        <references count="2">
          <reference field="0" count="1" selected="0">
            <x v="46"/>
          </reference>
          <reference field="1" count="1">
            <x v="21"/>
          </reference>
        </references>
      </pivotArea>
    </format>
    <format dxfId="547">
      <pivotArea dataOnly="0" labelOnly="1" outline="0" fieldPosition="0">
        <references count="2">
          <reference field="0" count="1" selected="0">
            <x v="47"/>
          </reference>
          <reference field="1" count="1">
            <x v="22"/>
          </reference>
        </references>
      </pivotArea>
    </format>
    <format dxfId="546">
      <pivotArea dataOnly="0" labelOnly="1" outline="0" fieldPosition="0">
        <references count="2">
          <reference field="0" count="1" selected="0">
            <x v="48"/>
          </reference>
          <reference field="1" count="1">
            <x v="6"/>
          </reference>
        </references>
      </pivotArea>
    </format>
    <format dxfId="545">
      <pivotArea dataOnly="0" labelOnly="1" outline="0" fieldPosition="0">
        <references count="2">
          <reference field="0" count="1" selected="0">
            <x v="0"/>
          </reference>
          <reference field="1" count="1">
            <x v="0"/>
          </reference>
        </references>
      </pivotArea>
    </format>
    <format dxfId="544">
      <pivotArea dataOnly="0" labelOnly="1" outline="0" fieldPosition="0">
        <references count="2">
          <reference field="0" count="1" selected="0">
            <x v="1"/>
          </reference>
          <reference field="1" count="1">
            <x v="4"/>
          </reference>
        </references>
      </pivotArea>
    </format>
    <format dxfId="543">
      <pivotArea dataOnly="0" labelOnly="1" outline="0" fieldPosition="0">
        <references count="2">
          <reference field="0" count="1" selected="0">
            <x v="2"/>
          </reference>
          <reference field="1" count="1">
            <x v="36"/>
          </reference>
        </references>
      </pivotArea>
    </format>
    <format dxfId="542">
      <pivotArea dataOnly="0" labelOnly="1" outline="0" fieldPosition="0">
        <references count="2">
          <reference field="0" count="1" selected="0">
            <x v="3"/>
          </reference>
          <reference field="1" count="1">
            <x v="30"/>
          </reference>
        </references>
      </pivotArea>
    </format>
    <format dxfId="541">
      <pivotArea dataOnly="0" labelOnly="1" outline="0" fieldPosition="0">
        <references count="2">
          <reference field="0" count="1" selected="0">
            <x v="4"/>
          </reference>
          <reference field="1" count="1">
            <x v="20"/>
          </reference>
        </references>
      </pivotArea>
    </format>
    <format dxfId="540">
      <pivotArea dataOnly="0" labelOnly="1" outline="0" fieldPosition="0">
        <references count="2">
          <reference field="0" count="1" selected="0">
            <x v="5"/>
          </reference>
          <reference field="1" count="1">
            <x v="20"/>
          </reference>
        </references>
      </pivotArea>
    </format>
    <format dxfId="539">
      <pivotArea dataOnly="0" labelOnly="1" outline="0" fieldPosition="0">
        <references count="2">
          <reference field="0" count="1" selected="0">
            <x v="6"/>
          </reference>
          <reference field="1" count="1">
            <x v="16"/>
          </reference>
        </references>
      </pivotArea>
    </format>
    <format dxfId="538">
      <pivotArea dataOnly="0" labelOnly="1" outline="0" fieldPosition="0">
        <references count="2">
          <reference field="0" count="1" selected="0">
            <x v="7"/>
          </reference>
          <reference field="1" count="1">
            <x v="10"/>
          </reference>
        </references>
      </pivotArea>
    </format>
    <format dxfId="537">
      <pivotArea dataOnly="0" labelOnly="1" outline="0" fieldPosition="0">
        <references count="2">
          <reference field="0" count="1" selected="0">
            <x v="8"/>
          </reference>
          <reference field="1" count="1">
            <x v="9"/>
          </reference>
        </references>
      </pivotArea>
    </format>
    <format dxfId="536">
      <pivotArea dataOnly="0" labelOnly="1" outline="0" fieldPosition="0">
        <references count="2">
          <reference field="0" count="1" selected="0">
            <x v="9"/>
          </reference>
          <reference field="1" count="1">
            <x v="1"/>
          </reference>
        </references>
      </pivotArea>
    </format>
    <format dxfId="535">
      <pivotArea dataOnly="0" labelOnly="1" outline="0" fieldPosition="0">
        <references count="2">
          <reference field="0" count="1" selected="0">
            <x v="10"/>
          </reference>
          <reference field="1" count="1">
            <x v="1"/>
          </reference>
        </references>
      </pivotArea>
    </format>
    <format dxfId="534">
      <pivotArea dataOnly="0" labelOnly="1" outline="0" fieldPosition="0">
        <references count="2">
          <reference field="0" count="1" selected="0">
            <x v="11"/>
          </reference>
          <reference field="1" count="1">
            <x v="31"/>
          </reference>
        </references>
      </pivotArea>
    </format>
    <format dxfId="533">
      <pivotArea dataOnly="0" labelOnly="1" outline="0" fieldPosition="0">
        <references count="2">
          <reference field="0" count="1" selected="0">
            <x v="12"/>
          </reference>
          <reference field="1" count="1">
            <x v="3"/>
          </reference>
        </references>
      </pivotArea>
    </format>
    <format dxfId="532">
      <pivotArea dataOnly="0" labelOnly="1" outline="0" fieldPosition="0">
        <references count="2">
          <reference field="0" count="1" selected="0">
            <x v="13"/>
          </reference>
          <reference field="1" count="1">
            <x v="18"/>
          </reference>
        </references>
      </pivotArea>
    </format>
    <format dxfId="531">
      <pivotArea dataOnly="0" labelOnly="1" outline="0" fieldPosition="0">
        <references count="2">
          <reference field="0" count="1" selected="0">
            <x v="14"/>
          </reference>
          <reference field="1" count="1">
            <x v="8"/>
          </reference>
        </references>
      </pivotArea>
    </format>
    <format dxfId="530">
      <pivotArea dataOnly="0" labelOnly="1" outline="0" fieldPosition="0">
        <references count="2">
          <reference field="0" count="1" selected="0">
            <x v="15"/>
          </reference>
          <reference field="1" count="1">
            <x v="14"/>
          </reference>
        </references>
      </pivotArea>
    </format>
    <format dxfId="529">
      <pivotArea dataOnly="0" labelOnly="1" outline="0" fieldPosition="0">
        <references count="2">
          <reference field="0" count="1" selected="0">
            <x v="16"/>
          </reference>
          <reference field="1" count="1">
            <x v="35"/>
          </reference>
        </references>
      </pivotArea>
    </format>
    <format dxfId="528">
      <pivotArea dataOnly="0" labelOnly="1" outline="0" fieldPosition="0">
        <references count="2">
          <reference field="0" count="1" selected="0">
            <x v="17"/>
          </reference>
          <reference field="1" count="1">
            <x v="15"/>
          </reference>
        </references>
      </pivotArea>
    </format>
    <format dxfId="527">
      <pivotArea dataOnly="0" labelOnly="1" outline="0" fieldPosition="0">
        <references count="2">
          <reference field="0" count="1" selected="0">
            <x v="18"/>
          </reference>
          <reference field="1" count="1">
            <x v="33"/>
          </reference>
        </references>
      </pivotArea>
    </format>
    <format dxfId="526">
      <pivotArea dataOnly="0" labelOnly="1" outline="0" fieldPosition="0">
        <references count="2">
          <reference field="0" count="1" selected="0">
            <x v="19"/>
          </reference>
          <reference field="1" count="1">
            <x v="38"/>
          </reference>
        </references>
      </pivotArea>
    </format>
    <format dxfId="525">
      <pivotArea dataOnly="0" labelOnly="1" outline="0" fieldPosition="0">
        <references count="2">
          <reference field="0" count="1" selected="0">
            <x v="20"/>
          </reference>
          <reference field="1" count="1">
            <x v="38"/>
          </reference>
        </references>
      </pivotArea>
    </format>
    <format dxfId="524">
      <pivotArea dataOnly="0" labelOnly="1" outline="0" fieldPosition="0">
        <references count="2">
          <reference field="0" count="1" selected="0">
            <x v="21"/>
          </reference>
          <reference field="1" count="1">
            <x v="2"/>
          </reference>
        </references>
      </pivotArea>
    </format>
    <format dxfId="523">
      <pivotArea dataOnly="0" labelOnly="1" outline="0" fieldPosition="0">
        <references count="2">
          <reference field="0" count="1" selected="0">
            <x v="22"/>
          </reference>
          <reference field="1" count="1">
            <x v="11"/>
          </reference>
        </references>
      </pivotArea>
    </format>
    <format dxfId="522">
      <pivotArea dataOnly="0" labelOnly="1" outline="0" fieldPosition="0">
        <references count="2">
          <reference field="0" count="1" selected="0">
            <x v="23"/>
          </reference>
          <reference field="1" count="1">
            <x v="37"/>
          </reference>
        </references>
      </pivotArea>
    </format>
    <format dxfId="521">
      <pivotArea dataOnly="0" labelOnly="1" outline="0" fieldPosition="0">
        <references count="2">
          <reference field="0" count="1" selected="0">
            <x v="24"/>
          </reference>
          <reference field="1" count="1">
            <x v="28"/>
          </reference>
        </references>
      </pivotArea>
    </format>
    <format dxfId="520">
      <pivotArea dataOnly="0" labelOnly="1" outline="0" fieldPosition="0">
        <references count="2">
          <reference field="0" count="1" selected="0">
            <x v="25"/>
          </reference>
          <reference field="1" count="1">
            <x v="28"/>
          </reference>
        </references>
      </pivotArea>
    </format>
    <format dxfId="519">
      <pivotArea dataOnly="0" labelOnly="1" outline="0" fieldPosition="0">
        <references count="2">
          <reference field="0" count="1" selected="0">
            <x v="26"/>
          </reference>
          <reference field="1" count="1">
            <x v="28"/>
          </reference>
        </references>
      </pivotArea>
    </format>
    <format dxfId="518">
      <pivotArea dataOnly="0" labelOnly="1" outline="0" fieldPosition="0">
        <references count="2">
          <reference field="0" count="1" selected="0">
            <x v="27"/>
          </reference>
          <reference field="1" count="1">
            <x v="28"/>
          </reference>
        </references>
      </pivotArea>
    </format>
    <format dxfId="517">
      <pivotArea dataOnly="0" labelOnly="1" outline="0" fieldPosition="0">
        <references count="2">
          <reference field="0" count="1" selected="0">
            <x v="28"/>
          </reference>
          <reference field="1" count="1">
            <x v="29"/>
          </reference>
        </references>
      </pivotArea>
    </format>
    <format dxfId="516">
      <pivotArea dataOnly="0" labelOnly="1" outline="0" fieldPosition="0">
        <references count="2">
          <reference field="0" count="1" selected="0">
            <x v="29"/>
          </reference>
          <reference field="1" count="1">
            <x v="5"/>
          </reference>
        </references>
      </pivotArea>
    </format>
    <format dxfId="515">
      <pivotArea dataOnly="0" labelOnly="1" outline="0" fieldPosition="0">
        <references count="2">
          <reference field="0" count="1" selected="0">
            <x v="30"/>
          </reference>
          <reference field="1" count="1">
            <x v="23"/>
          </reference>
        </references>
      </pivotArea>
    </format>
    <format dxfId="514">
      <pivotArea dataOnly="0" labelOnly="1" outline="0" fieldPosition="0">
        <references count="2">
          <reference field="0" count="1" selected="0">
            <x v="31"/>
          </reference>
          <reference field="1" count="1">
            <x v="24"/>
          </reference>
        </references>
      </pivotArea>
    </format>
    <format dxfId="513">
      <pivotArea dataOnly="0" labelOnly="1" outline="0" fieldPosition="0">
        <references count="2">
          <reference field="0" count="1" selected="0">
            <x v="32"/>
          </reference>
          <reference field="1" count="1">
            <x v="7"/>
          </reference>
        </references>
      </pivotArea>
    </format>
    <format dxfId="512">
      <pivotArea dataOnly="0" labelOnly="1" outline="0" fieldPosition="0">
        <references count="2">
          <reference field="0" count="1" selected="0">
            <x v="33"/>
          </reference>
          <reference field="1" count="1">
            <x v="26"/>
          </reference>
        </references>
      </pivotArea>
    </format>
    <format dxfId="511">
      <pivotArea dataOnly="0" labelOnly="1" outline="0" fieldPosition="0">
        <references count="2">
          <reference field="0" count="1" selected="0">
            <x v="34"/>
          </reference>
          <reference field="1" count="1">
            <x v="39"/>
          </reference>
        </references>
      </pivotArea>
    </format>
    <format dxfId="510">
      <pivotArea dataOnly="0" labelOnly="1" outline="0" fieldPosition="0">
        <references count="2">
          <reference field="0" count="1" selected="0">
            <x v="35"/>
          </reference>
          <reference field="1" count="1">
            <x v="27"/>
          </reference>
        </references>
      </pivotArea>
    </format>
    <format dxfId="509">
      <pivotArea dataOnly="0" labelOnly="1" outline="0" fieldPosition="0">
        <references count="2">
          <reference field="0" count="1" selected="0">
            <x v="36"/>
          </reference>
          <reference field="1" count="1">
            <x v="41"/>
          </reference>
        </references>
      </pivotArea>
    </format>
    <format dxfId="508">
      <pivotArea dataOnly="0" labelOnly="1" outline="0" fieldPosition="0">
        <references count="2">
          <reference field="0" count="1" selected="0">
            <x v="37"/>
          </reference>
          <reference field="1" count="1">
            <x v="25"/>
          </reference>
        </references>
      </pivotArea>
    </format>
    <format dxfId="507">
      <pivotArea dataOnly="0" labelOnly="1" outline="0" fieldPosition="0">
        <references count="2">
          <reference field="0" count="1" selected="0">
            <x v="38"/>
          </reference>
          <reference field="1" count="1">
            <x v="25"/>
          </reference>
        </references>
      </pivotArea>
    </format>
    <format dxfId="506">
      <pivotArea dataOnly="0" labelOnly="1" outline="0" fieldPosition="0">
        <references count="2">
          <reference field="0" count="1" selected="0">
            <x v="39"/>
          </reference>
          <reference field="1" count="1">
            <x v="40"/>
          </reference>
        </references>
      </pivotArea>
    </format>
    <format dxfId="505">
      <pivotArea dataOnly="0" labelOnly="1" outline="0" fieldPosition="0">
        <references count="2">
          <reference field="0" count="1" selected="0">
            <x v="40"/>
          </reference>
          <reference field="1" count="1">
            <x v="32"/>
          </reference>
        </references>
      </pivotArea>
    </format>
    <format dxfId="504">
      <pivotArea dataOnly="0" labelOnly="1" outline="0" fieldPosition="0">
        <references count="2">
          <reference field="0" count="1" selected="0">
            <x v="41"/>
          </reference>
          <reference field="1" count="1">
            <x v="12"/>
          </reference>
        </references>
      </pivotArea>
    </format>
    <format dxfId="503">
      <pivotArea dataOnly="0" labelOnly="1" outline="0" fieldPosition="0">
        <references count="2">
          <reference field="0" count="1" selected="0">
            <x v="42"/>
          </reference>
          <reference field="1" count="1">
            <x v="13"/>
          </reference>
        </references>
      </pivotArea>
    </format>
    <format dxfId="502">
      <pivotArea dataOnly="0" labelOnly="1" outline="0" fieldPosition="0">
        <references count="2">
          <reference field="0" count="1" selected="0">
            <x v="43"/>
          </reference>
          <reference field="1" count="1">
            <x v="19"/>
          </reference>
        </references>
      </pivotArea>
    </format>
    <format dxfId="501">
      <pivotArea dataOnly="0" labelOnly="1" outline="0" fieldPosition="0">
        <references count="2">
          <reference field="0" count="1" selected="0">
            <x v="44"/>
          </reference>
          <reference field="1" count="1">
            <x v="17"/>
          </reference>
        </references>
      </pivotArea>
    </format>
    <format dxfId="500">
      <pivotArea dataOnly="0" labelOnly="1" outline="0" fieldPosition="0">
        <references count="2">
          <reference field="0" count="1" selected="0">
            <x v="45"/>
          </reference>
          <reference field="1" count="1">
            <x v="34"/>
          </reference>
        </references>
      </pivotArea>
    </format>
    <format dxfId="499">
      <pivotArea dataOnly="0" labelOnly="1" outline="0" fieldPosition="0">
        <references count="2">
          <reference field="0" count="1" selected="0">
            <x v="46"/>
          </reference>
          <reference field="1" count="1">
            <x v="21"/>
          </reference>
        </references>
      </pivotArea>
    </format>
    <format dxfId="498">
      <pivotArea dataOnly="0" labelOnly="1" outline="0" fieldPosition="0">
        <references count="2">
          <reference field="0" count="1" selected="0">
            <x v="47"/>
          </reference>
          <reference field="1" count="1">
            <x v="22"/>
          </reference>
        </references>
      </pivotArea>
    </format>
    <format dxfId="497">
      <pivotArea dataOnly="0" labelOnly="1" outline="0" fieldPosition="0">
        <references count="2">
          <reference field="0" count="1" selected="0">
            <x v="48"/>
          </reference>
          <reference field="1" count="1">
            <x v="6"/>
          </reference>
        </references>
      </pivotArea>
    </format>
    <format dxfId="496">
      <pivotArea dataOnly="0" labelOnly="1" outline="0" fieldPosition="0">
        <references count="2">
          <reference field="0" count="1" selected="0">
            <x v="0"/>
          </reference>
          <reference field="1" count="1">
            <x v="0"/>
          </reference>
        </references>
      </pivotArea>
    </format>
    <format dxfId="495">
      <pivotArea dataOnly="0" labelOnly="1" outline="0" fieldPosition="0">
        <references count="2">
          <reference field="0" count="1" selected="0">
            <x v="1"/>
          </reference>
          <reference field="1" count="1">
            <x v="4"/>
          </reference>
        </references>
      </pivotArea>
    </format>
    <format dxfId="494">
      <pivotArea dataOnly="0" labelOnly="1" outline="0" fieldPosition="0">
        <references count="2">
          <reference field="0" count="1" selected="0">
            <x v="2"/>
          </reference>
          <reference field="1" count="1">
            <x v="36"/>
          </reference>
        </references>
      </pivotArea>
    </format>
    <format dxfId="493">
      <pivotArea dataOnly="0" labelOnly="1" outline="0" fieldPosition="0">
        <references count="2">
          <reference field="0" count="1" selected="0">
            <x v="3"/>
          </reference>
          <reference field="1" count="1">
            <x v="30"/>
          </reference>
        </references>
      </pivotArea>
    </format>
    <format dxfId="492">
      <pivotArea dataOnly="0" labelOnly="1" outline="0" fieldPosition="0">
        <references count="2">
          <reference field="0" count="1" selected="0">
            <x v="4"/>
          </reference>
          <reference field="1" count="1">
            <x v="20"/>
          </reference>
        </references>
      </pivotArea>
    </format>
    <format dxfId="491">
      <pivotArea dataOnly="0" labelOnly="1" outline="0" fieldPosition="0">
        <references count="2">
          <reference field="0" count="1" selected="0">
            <x v="5"/>
          </reference>
          <reference field="1" count="1">
            <x v="20"/>
          </reference>
        </references>
      </pivotArea>
    </format>
    <format dxfId="490">
      <pivotArea dataOnly="0" labelOnly="1" outline="0" fieldPosition="0">
        <references count="2">
          <reference field="0" count="1" selected="0">
            <x v="6"/>
          </reference>
          <reference field="1" count="1">
            <x v="16"/>
          </reference>
        </references>
      </pivotArea>
    </format>
    <format dxfId="489">
      <pivotArea dataOnly="0" labelOnly="1" outline="0" fieldPosition="0">
        <references count="2">
          <reference field="0" count="1" selected="0">
            <x v="7"/>
          </reference>
          <reference field="1" count="1">
            <x v="10"/>
          </reference>
        </references>
      </pivotArea>
    </format>
    <format dxfId="488">
      <pivotArea dataOnly="0" labelOnly="1" outline="0" fieldPosition="0">
        <references count="2">
          <reference field="0" count="1" selected="0">
            <x v="8"/>
          </reference>
          <reference field="1" count="1">
            <x v="9"/>
          </reference>
        </references>
      </pivotArea>
    </format>
    <format dxfId="487">
      <pivotArea dataOnly="0" labelOnly="1" outline="0" fieldPosition="0">
        <references count="2">
          <reference field="0" count="1" selected="0">
            <x v="9"/>
          </reference>
          <reference field="1" count="1">
            <x v="1"/>
          </reference>
        </references>
      </pivotArea>
    </format>
    <format dxfId="486">
      <pivotArea dataOnly="0" labelOnly="1" outline="0" fieldPosition="0">
        <references count="2">
          <reference field="0" count="1" selected="0">
            <x v="10"/>
          </reference>
          <reference field="1" count="1">
            <x v="1"/>
          </reference>
        </references>
      </pivotArea>
    </format>
    <format dxfId="485">
      <pivotArea dataOnly="0" labelOnly="1" outline="0" fieldPosition="0">
        <references count="2">
          <reference field="0" count="1" selected="0">
            <x v="11"/>
          </reference>
          <reference field="1" count="1">
            <x v="31"/>
          </reference>
        </references>
      </pivotArea>
    </format>
    <format dxfId="484">
      <pivotArea dataOnly="0" labelOnly="1" outline="0" fieldPosition="0">
        <references count="2">
          <reference field="0" count="1" selected="0">
            <x v="12"/>
          </reference>
          <reference field="1" count="1">
            <x v="3"/>
          </reference>
        </references>
      </pivotArea>
    </format>
    <format dxfId="483">
      <pivotArea dataOnly="0" labelOnly="1" outline="0" fieldPosition="0">
        <references count="2">
          <reference field="0" count="1" selected="0">
            <x v="13"/>
          </reference>
          <reference field="1" count="1">
            <x v="18"/>
          </reference>
        </references>
      </pivotArea>
    </format>
    <format dxfId="482">
      <pivotArea dataOnly="0" labelOnly="1" outline="0" fieldPosition="0">
        <references count="2">
          <reference field="0" count="1" selected="0">
            <x v="14"/>
          </reference>
          <reference field="1" count="1">
            <x v="8"/>
          </reference>
        </references>
      </pivotArea>
    </format>
    <format dxfId="481">
      <pivotArea dataOnly="0" labelOnly="1" outline="0" fieldPosition="0">
        <references count="2">
          <reference field="0" count="1" selected="0">
            <x v="15"/>
          </reference>
          <reference field="1" count="1">
            <x v="14"/>
          </reference>
        </references>
      </pivotArea>
    </format>
    <format dxfId="480">
      <pivotArea dataOnly="0" labelOnly="1" outline="0" fieldPosition="0">
        <references count="2">
          <reference field="0" count="1" selected="0">
            <x v="16"/>
          </reference>
          <reference field="1" count="1">
            <x v="35"/>
          </reference>
        </references>
      </pivotArea>
    </format>
    <format dxfId="479">
      <pivotArea dataOnly="0" labelOnly="1" outline="0" fieldPosition="0">
        <references count="2">
          <reference field="0" count="1" selected="0">
            <x v="17"/>
          </reference>
          <reference field="1" count="1">
            <x v="15"/>
          </reference>
        </references>
      </pivotArea>
    </format>
    <format dxfId="478">
      <pivotArea dataOnly="0" labelOnly="1" outline="0" fieldPosition="0">
        <references count="2">
          <reference field="0" count="1" selected="0">
            <x v="18"/>
          </reference>
          <reference field="1" count="1">
            <x v="33"/>
          </reference>
        </references>
      </pivotArea>
    </format>
    <format dxfId="477">
      <pivotArea dataOnly="0" labelOnly="1" outline="0" fieldPosition="0">
        <references count="2">
          <reference field="0" count="1" selected="0">
            <x v="19"/>
          </reference>
          <reference field="1" count="1">
            <x v="38"/>
          </reference>
        </references>
      </pivotArea>
    </format>
    <format dxfId="476">
      <pivotArea dataOnly="0" labelOnly="1" outline="0" fieldPosition="0">
        <references count="2">
          <reference field="0" count="1" selected="0">
            <x v="20"/>
          </reference>
          <reference field="1" count="1">
            <x v="38"/>
          </reference>
        </references>
      </pivotArea>
    </format>
    <format dxfId="475">
      <pivotArea dataOnly="0" labelOnly="1" outline="0" fieldPosition="0">
        <references count="2">
          <reference field="0" count="1" selected="0">
            <x v="21"/>
          </reference>
          <reference field="1" count="1">
            <x v="2"/>
          </reference>
        </references>
      </pivotArea>
    </format>
    <format dxfId="474">
      <pivotArea dataOnly="0" labelOnly="1" outline="0" fieldPosition="0">
        <references count="2">
          <reference field="0" count="1" selected="0">
            <x v="22"/>
          </reference>
          <reference field="1" count="1">
            <x v="11"/>
          </reference>
        </references>
      </pivotArea>
    </format>
    <format dxfId="473">
      <pivotArea dataOnly="0" labelOnly="1" outline="0" fieldPosition="0">
        <references count="2">
          <reference field="0" count="1" selected="0">
            <x v="23"/>
          </reference>
          <reference field="1" count="1">
            <x v="37"/>
          </reference>
        </references>
      </pivotArea>
    </format>
    <format dxfId="472">
      <pivotArea dataOnly="0" labelOnly="1" outline="0" fieldPosition="0">
        <references count="2">
          <reference field="0" count="1" selected="0">
            <x v="24"/>
          </reference>
          <reference field="1" count="1">
            <x v="28"/>
          </reference>
        </references>
      </pivotArea>
    </format>
    <format dxfId="471">
      <pivotArea dataOnly="0" labelOnly="1" outline="0" fieldPosition="0">
        <references count="2">
          <reference field="0" count="1" selected="0">
            <x v="25"/>
          </reference>
          <reference field="1" count="1">
            <x v="28"/>
          </reference>
        </references>
      </pivotArea>
    </format>
    <format dxfId="470">
      <pivotArea dataOnly="0" labelOnly="1" outline="0" fieldPosition="0">
        <references count="2">
          <reference field="0" count="1" selected="0">
            <x v="26"/>
          </reference>
          <reference field="1" count="1">
            <x v="28"/>
          </reference>
        </references>
      </pivotArea>
    </format>
    <format dxfId="469">
      <pivotArea dataOnly="0" labelOnly="1" outline="0" fieldPosition="0">
        <references count="2">
          <reference field="0" count="1" selected="0">
            <x v="27"/>
          </reference>
          <reference field="1" count="1">
            <x v="28"/>
          </reference>
        </references>
      </pivotArea>
    </format>
    <format dxfId="468">
      <pivotArea dataOnly="0" labelOnly="1" outline="0" fieldPosition="0">
        <references count="2">
          <reference field="0" count="1" selected="0">
            <x v="28"/>
          </reference>
          <reference field="1" count="1">
            <x v="29"/>
          </reference>
        </references>
      </pivotArea>
    </format>
    <format dxfId="467">
      <pivotArea dataOnly="0" labelOnly="1" outline="0" fieldPosition="0">
        <references count="2">
          <reference field="0" count="1" selected="0">
            <x v="29"/>
          </reference>
          <reference field="1" count="1">
            <x v="5"/>
          </reference>
        </references>
      </pivotArea>
    </format>
    <format dxfId="466">
      <pivotArea dataOnly="0" labelOnly="1" outline="0" fieldPosition="0">
        <references count="2">
          <reference field="0" count="1" selected="0">
            <x v="30"/>
          </reference>
          <reference field="1" count="1">
            <x v="23"/>
          </reference>
        </references>
      </pivotArea>
    </format>
    <format dxfId="465">
      <pivotArea dataOnly="0" labelOnly="1" outline="0" fieldPosition="0">
        <references count="2">
          <reference field="0" count="1" selected="0">
            <x v="31"/>
          </reference>
          <reference field="1" count="1">
            <x v="24"/>
          </reference>
        </references>
      </pivotArea>
    </format>
    <format dxfId="464">
      <pivotArea dataOnly="0" labelOnly="1" outline="0" fieldPosition="0">
        <references count="2">
          <reference field="0" count="1" selected="0">
            <x v="32"/>
          </reference>
          <reference field="1" count="1">
            <x v="7"/>
          </reference>
        </references>
      </pivotArea>
    </format>
    <format dxfId="463">
      <pivotArea dataOnly="0" labelOnly="1" outline="0" fieldPosition="0">
        <references count="2">
          <reference field="0" count="1" selected="0">
            <x v="33"/>
          </reference>
          <reference field="1" count="1">
            <x v="26"/>
          </reference>
        </references>
      </pivotArea>
    </format>
    <format dxfId="462">
      <pivotArea dataOnly="0" labelOnly="1" outline="0" fieldPosition="0">
        <references count="2">
          <reference field="0" count="1" selected="0">
            <x v="34"/>
          </reference>
          <reference field="1" count="1">
            <x v="39"/>
          </reference>
        </references>
      </pivotArea>
    </format>
    <format dxfId="461">
      <pivotArea dataOnly="0" labelOnly="1" outline="0" fieldPosition="0">
        <references count="2">
          <reference field="0" count="1" selected="0">
            <x v="35"/>
          </reference>
          <reference field="1" count="1">
            <x v="27"/>
          </reference>
        </references>
      </pivotArea>
    </format>
    <format dxfId="460">
      <pivotArea dataOnly="0" labelOnly="1" outline="0" fieldPosition="0">
        <references count="2">
          <reference field="0" count="1" selected="0">
            <x v="36"/>
          </reference>
          <reference field="1" count="1">
            <x v="41"/>
          </reference>
        </references>
      </pivotArea>
    </format>
    <format dxfId="459">
      <pivotArea dataOnly="0" labelOnly="1" outline="0" fieldPosition="0">
        <references count="2">
          <reference field="0" count="1" selected="0">
            <x v="37"/>
          </reference>
          <reference field="1" count="1">
            <x v="25"/>
          </reference>
        </references>
      </pivotArea>
    </format>
    <format dxfId="458">
      <pivotArea dataOnly="0" labelOnly="1" outline="0" fieldPosition="0">
        <references count="2">
          <reference field="0" count="1" selected="0">
            <x v="38"/>
          </reference>
          <reference field="1" count="1">
            <x v="25"/>
          </reference>
        </references>
      </pivotArea>
    </format>
    <format dxfId="457">
      <pivotArea dataOnly="0" labelOnly="1" outline="0" fieldPosition="0">
        <references count="2">
          <reference field="0" count="1" selected="0">
            <x v="39"/>
          </reference>
          <reference field="1" count="1">
            <x v="40"/>
          </reference>
        </references>
      </pivotArea>
    </format>
    <format dxfId="456">
      <pivotArea dataOnly="0" labelOnly="1" outline="0" fieldPosition="0">
        <references count="2">
          <reference field="0" count="1" selected="0">
            <x v="40"/>
          </reference>
          <reference field="1" count="1">
            <x v="32"/>
          </reference>
        </references>
      </pivotArea>
    </format>
    <format dxfId="455">
      <pivotArea dataOnly="0" labelOnly="1" outline="0" fieldPosition="0">
        <references count="2">
          <reference field="0" count="1" selected="0">
            <x v="41"/>
          </reference>
          <reference field="1" count="1">
            <x v="12"/>
          </reference>
        </references>
      </pivotArea>
    </format>
    <format dxfId="454">
      <pivotArea dataOnly="0" labelOnly="1" outline="0" fieldPosition="0">
        <references count="2">
          <reference field="0" count="1" selected="0">
            <x v="42"/>
          </reference>
          <reference field="1" count="1">
            <x v="13"/>
          </reference>
        </references>
      </pivotArea>
    </format>
    <format dxfId="453">
      <pivotArea dataOnly="0" labelOnly="1" outline="0" fieldPosition="0">
        <references count="2">
          <reference field="0" count="1" selected="0">
            <x v="43"/>
          </reference>
          <reference field="1" count="1">
            <x v="19"/>
          </reference>
        </references>
      </pivotArea>
    </format>
    <format dxfId="452">
      <pivotArea dataOnly="0" labelOnly="1" outline="0" fieldPosition="0">
        <references count="2">
          <reference field="0" count="1" selected="0">
            <x v="44"/>
          </reference>
          <reference field="1" count="1">
            <x v="17"/>
          </reference>
        </references>
      </pivotArea>
    </format>
    <format dxfId="451">
      <pivotArea dataOnly="0" labelOnly="1" outline="0" fieldPosition="0">
        <references count="2">
          <reference field="0" count="1" selected="0">
            <x v="45"/>
          </reference>
          <reference field="1" count="1">
            <x v="34"/>
          </reference>
        </references>
      </pivotArea>
    </format>
    <format dxfId="450">
      <pivotArea dataOnly="0" labelOnly="1" outline="0" fieldPosition="0">
        <references count="2">
          <reference field="0" count="1" selected="0">
            <x v="46"/>
          </reference>
          <reference field="1" count="1">
            <x v="21"/>
          </reference>
        </references>
      </pivotArea>
    </format>
    <format dxfId="449">
      <pivotArea dataOnly="0" labelOnly="1" outline="0" fieldPosition="0">
        <references count="2">
          <reference field="0" count="1" selected="0">
            <x v="47"/>
          </reference>
          <reference field="1" count="1">
            <x v="22"/>
          </reference>
        </references>
      </pivotArea>
    </format>
    <format dxfId="448">
      <pivotArea dataOnly="0" labelOnly="1" outline="0" fieldPosition="0">
        <references count="2">
          <reference field="0" count="1" selected="0">
            <x v="48"/>
          </reference>
          <reference field="1" count="1">
            <x v="6"/>
          </reference>
        </references>
      </pivotArea>
    </format>
    <format dxfId="447">
      <pivotArea type="all" dataOnly="0" outline="0" fieldPosition="0"/>
    </format>
    <format dxfId="446">
      <pivotArea dataOnly="0" labelOnly="1" outline="0" fieldPosition="0">
        <references count="1">
          <reference field="0" count="0"/>
        </references>
      </pivotArea>
    </format>
    <format dxfId="445">
      <pivotArea dataOnly="0" labelOnly="1" outline="0" fieldPosition="0">
        <references count="2">
          <reference field="0" count="1" selected="0">
            <x v="0"/>
          </reference>
          <reference field="1" count="1">
            <x v="0"/>
          </reference>
        </references>
      </pivotArea>
    </format>
    <format dxfId="444">
      <pivotArea dataOnly="0" labelOnly="1" outline="0" fieldPosition="0">
        <references count="2">
          <reference field="0" count="1" selected="0">
            <x v="1"/>
          </reference>
          <reference field="1" count="1">
            <x v="4"/>
          </reference>
        </references>
      </pivotArea>
    </format>
    <format dxfId="443">
      <pivotArea dataOnly="0" labelOnly="1" outline="0" fieldPosition="0">
        <references count="2">
          <reference field="0" count="1" selected="0">
            <x v="2"/>
          </reference>
          <reference field="1" count="1">
            <x v="36"/>
          </reference>
        </references>
      </pivotArea>
    </format>
    <format dxfId="442">
      <pivotArea dataOnly="0" labelOnly="1" outline="0" fieldPosition="0">
        <references count="2">
          <reference field="0" count="1" selected="0">
            <x v="3"/>
          </reference>
          <reference field="1" count="1">
            <x v="30"/>
          </reference>
        </references>
      </pivotArea>
    </format>
    <format dxfId="441">
      <pivotArea dataOnly="0" labelOnly="1" outline="0" fieldPosition="0">
        <references count="2">
          <reference field="0" count="1" selected="0">
            <x v="4"/>
          </reference>
          <reference field="1" count="1">
            <x v="20"/>
          </reference>
        </references>
      </pivotArea>
    </format>
    <format dxfId="440">
      <pivotArea dataOnly="0" labelOnly="1" outline="0" fieldPosition="0">
        <references count="2">
          <reference field="0" count="1" selected="0">
            <x v="5"/>
          </reference>
          <reference field="1" count="1">
            <x v="20"/>
          </reference>
        </references>
      </pivotArea>
    </format>
    <format dxfId="439">
      <pivotArea dataOnly="0" labelOnly="1" outline="0" fieldPosition="0">
        <references count="2">
          <reference field="0" count="1" selected="0">
            <x v="6"/>
          </reference>
          <reference field="1" count="1">
            <x v="16"/>
          </reference>
        </references>
      </pivotArea>
    </format>
    <format dxfId="438">
      <pivotArea dataOnly="0" labelOnly="1" outline="0" fieldPosition="0">
        <references count="2">
          <reference field="0" count="1" selected="0">
            <x v="7"/>
          </reference>
          <reference field="1" count="1">
            <x v="10"/>
          </reference>
        </references>
      </pivotArea>
    </format>
    <format dxfId="437">
      <pivotArea dataOnly="0" labelOnly="1" outline="0" fieldPosition="0">
        <references count="2">
          <reference field="0" count="1" selected="0">
            <x v="8"/>
          </reference>
          <reference field="1" count="1">
            <x v="9"/>
          </reference>
        </references>
      </pivotArea>
    </format>
    <format dxfId="436">
      <pivotArea dataOnly="0" labelOnly="1" outline="0" fieldPosition="0">
        <references count="2">
          <reference field="0" count="1" selected="0">
            <x v="9"/>
          </reference>
          <reference field="1" count="1">
            <x v="1"/>
          </reference>
        </references>
      </pivotArea>
    </format>
    <format dxfId="435">
      <pivotArea dataOnly="0" labelOnly="1" outline="0" fieldPosition="0">
        <references count="2">
          <reference field="0" count="1" selected="0">
            <x v="10"/>
          </reference>
          <reference field="1" count="1">
            <x v="1"/>
          </reference>
        </references>
      </pivotArea>
    </format>
    <format dxfId="434">
      <pivotArea dataOnly="0" labelOnly="1" outline="0" fieldPosition="0">
        <references count="2">
          <reference field="0" count="1" selected="0">
            <x v="11"/>
          </reference>
          <reference field="1" count="1">
            <x v="31"/>
          </reference>
        </references>
      </pivotArea>
    </format>
    <format dxfId="433">
      <pivotArea dataOnly="0" labelOnly="1" outline="0" fieldPosition="0">
        <references count="2">
          <reference field="0" count="1" selected="0">
            <x v="12"/>
          </reference>
          <reference field="1" count="1">
            <x v="3"/>
          </reference>
        </references>
      </pivotArea>
    </format>
    <format dxfId="432">
      <pivotArea dataOnly="0" labelOnly="1" outline="0" fieldPosition="0">
        <references count="2">
          <reference field="0" count="1" selected="0">
            <x v="13"/>
          </reference>
          <reference field="1" count="1">
            <x v="18"/>
          </reference>
        </references>
      </pivotArea>
    </format>
    <format dxfId="431">
      <pivotArea dataOnly="0" labelOnly="1" outline="0" fieldPosition="0">
        <references count="2">
          <reference field="0" count="1" selected="0">
            <x v="14"/>
          </reference>
          <reference field="1" count="1">
            <x v="8"/>
          </reference>
        </references>
      </pivotArea>
    </format>
    <format dxfId="430">
      <pivotArea dataOnly="0" labelOnly="1" outline="0" fieldPosition="0">
        <references count="2">
          <reference field="0" count="1" selected="0">
            <x v="15"/>
          </reference>
          <reference field="1" count="1">
            <x v="14"/>
          </reference>
        </references>
      </pivotArea>
    </format>
    <format dxfId="429">
      <pivotArea dataOnly="0" labelOnly="1" outline="0" fieldPosition="0">
        <references count="2">
          <reference field="0" count="1" selected="0">
            <x v="16"/>
          </reference>
          <reference field="1" count="1">
            <x v="35"/>
          </reference>
        </references>
      </pivotArea>
    </format>
    <format dxfId="428">
      <pivotArea dataOnly="0" labelOnly="1" outline="0" fieldPosition="0">
        <references count="2">
          <reference field="0" count="1" selected="0">
            <x v="17"/>
          </reference>
          <reference field="1" count="1">
            <x v="15"/>
          </reference>
        </references>
      </pivotArea>
    </format>
    <format dxfId="427">
      <pivotArea dataOnly="0" labelOnly="1" outline="0" fieldPosition="0">
        <references count="2">
          <reference field="0" count="1" selected="0">
            <x v="18"/>
          </reference>
          <reference field="1" count="1">
            <x v="33"/>
          </reference>
        </references>
      </pivotArea>
    </format>
    <format dxfId="426">
      <pivotArea dataOnly="0" labelOnly="1" outline="0" fieldPosition="0">
        <references count="2">
          <reference field="0" count="1" selected="0">
            <x v="19"/>
          </reference>
          <reference field="1" count="1">
            <x v="38"/>
          </reference>
        </references>
      </pivotArea>
    </format>
    <format dxfId="425">
      <pivotArea dataOnly="0" labelOnly="1" outline="0" fieldPosition="0">
        <references count="2">
          <reference field="0" count="1" selected="0">
            <x v="20"/>
          </reference>
          <reference field="1" count="1">
            <x v="38"/>
          </reference>
        </references>
      </pivotArea>
    </format>
    <format dxfId="424">
      <pivotArea dataOnly="0" labelOnly="1" outline="0" fieldPosition="0">
        <references count="2">
          <reference field="0" count="1" selected="0">
            <x v="21"/>
          </reference>
          <reference field="1" count="1">
            <x v="2"/>
          </reference>
        </references>
      </pivotArea>
    </format>
    <format dxfId="423">
      <pivotArea dataOnly="0" labelOnly="1" outline="0" fieldPosition="0">
        <references count="2">
          <reference field="0" count="1" selected="0">
            <x v="22"/>
          </reference>
          <reference field="1" count="1">
            <x v="11"/>
          </reference>
        </references>
      </pivotArea>
    </format>
    <format dxfId="422">
      <pivotArea dataOnly="0" labelOnly="1" outline="0" fieldPosition="0">
        <references count="2">
          <reference field="0" count="1" selected="0">
            <x v="23"/>
          </reference>
          <reference field="1" count="1">
            <x v="37"/>
          </reference>
        </references>
      </pivotArea>
    </format>
    <format dxfId="421">
      <pivotArea dataOnly="0" labelOnly="1" outline="0" fieldPosition="0">
        <references count="2">
          <reference field="0" count="1" selected="0">
            <x v="24"/>
          </reference>
          <reference field="1" count="1">
            <x v="28"/>
          </reference>
        </references>
      </pivotArea>
    </format>
    <format dxfId="420">
      <pivotArea dataOnly="0" labelOnly="1" outline="0" fieldPosition="0">
        <references count="2">
          <reference field="0" count="1" selected="0">
            <x v="25"/>
          </reference>
          <reference field="1" count="1">
            <x v="28"/>
          </reference>
        </references>
      </pivotArea>
    </format>
    <format dxfId="419">
      <pivotArea dataOnly="0" labelOnly="1" outline="0" fieldPosition="0">
        <references count="2">
          <reference field="0" count="1" selected="0">
            <x v="26"/>
          </reference>
          <reference field="1" count="1">
            <x v="28"/>
          </reference>
        </references>
      </pivotArea>
    </format>
    <format dxfId="418">
      <pivotArea dataOnly="0" labelOnly="1" outline="0" fieldPosition="0">
        <references count="2">
          <reference field="0" count="1" selected="0">
            <x v="27"/>
          </reference>
          <reference field="1" count="1">
            <x v="28"/>
          </reference>
        </references>
      </pivotArea>
    </format>
    <format dxfId="417">
      <pivotArea dataOnly="0" labelOnly="1" outline="0" fieldPosition="0">
        <references count="2">
          <reference field="0" count="1" selected="0">
            <x v="28"/>
          </reference>
          <reference field="1" count="1">
            <x v="29"/>
          </reference>
        </references>
      </pivotArea>
    </format>
    <format dxfId="416">
      <pivotArea dataOnly="0" labelOnly="1" outline="0" fieldPosition="0">
        <references count="2">
          <reference field="0" count="1" selected="0">
            <x v="29"/>
          </reference>
          <reference field="1" count="1">
            <x v="5"/>
          </reference>
        </references>
      </pivotArea>
    </format>
    <format dxfId="415">
      <pivotArea dataOnly="0" labelOnly="1" outline="0" fieldPosition="0">
        <references count="2">
          <reference field="0" count="1" selected="0">
            <x v="30"/>
          </reference>
          <reference field="1" count="1">
            <x v="23"/>
          </reference>
        </references>
      </pivotArea>
    </format>
    <format dxfId="414">
      <pivotArea dataOnly="0" labelOnly="1" outline="0" fieldPosition="0">
        <references count="2">
          <reference field="0" count="1" selected="0">
            <x v="31"/>
          </reference>
          <reference field="1" count="1">
            <x v="24"/>
          </reference>
        </references>
      </pivotArea>
    </format>
    <format dxfId="413">
      <pivotArea dataOnly="0" labelOnly="1" outline="0" fieldPosition="0">
        <references count="2">
          <reference field="0" count="1" selected="0">
            <x v="32"/>
          </reference>
          <reference field="1" count="1">
            <x v="7"/>
          </reference>
        </references>
      </pivotArea>
    </format>
    <format dxfId="412">
      <pivotArea dataOnly="0" labelOnly="1" outline="0" fieldPosition="0">
        <references count="2">
          <reference field="0" count="1" selected="0">
            <x v="33"/>
          </reference>
          <reference field="1" count="1">
            <x v="26"/>
          </reference>
        </references>
      </pivotArea>
    </format>
    <format dxfId="411">
      <pivotArea dataOnly="0" labelOnly="1" outline="0" fieldPosition="0">
        <references count="2">
          <reference field="0" count="1" selected="0">
            <x v="34"/>
          </reference>
          <reference field="1" count="1">
            <x v="39"/>
          </reference>
        </references>
      </pivotArea>
    </format>
    <format dxfId="410">
      <pivotArea dataOnly="0" labelOnly="1" outline="0" fieldPosition="0">
        <references count="2">
          <reference field="0" count="1" selected="0">
            <x v="35"/>
          </reference>
          <reference field="1" count="1">
            <x v="27"/>
          </reference>
        </references>
      </pivotArea>
    </format>
    <format dxfId="409">
      <pivotArea dataOnly="0" labelOnly="1" outline="0" fieldPosition="0">
        <references count="2">
          <reference field="0" count="1" selected="0">
            <x v="36"/>
          </reference>
          <reference field="1" count="1">
            <x v="41"/>
          </reference>
        </references>
      </pivotArea>
    </format>
    <format dxfId="408">
      <pivotArea dataOnly="0" labelOnly="1" outline="0" fieldPosition="0">
        <references count="2">
          <reference field="0" count="1" selected="0">
            <x v="37"/>
          </reference>
          <reference field="1" count="1">
            <x v="25"/>
          </reference>
        </references>
      </pivotArea>
    </format>
    <format dxfId="407">
      <pivotArea dataOnly="0" labelOnly="1" outline="0" fieldPosition="0">
        <references count="2">
          <reference field="0" count="1" selected="0">
            <x v="38"/>
          </reference>
          <reference field="1" count="1">
            <x v="25"/>
          </reference>
        </references>
      </pivotArea>
    </format>
    <format dxfId="406">
      <pivotArea dataOnly="0" labelOnly="1" outline="0" fieldPosition="0">
        <references count="2">
          <reference field="0" count="1" selected="0">
            <x v="39"/>
          </reference>
          <reference field="1" count="1">
            <x v="40"/>
          </reference>
        </references>
      </pivotArea>
    </format>
    <format dxfId="405">
      <pivotArea dataOnly="0" labelOnly="1" outline="0" fieldPosition="0">
        <references count="2">
          <reference field="0" count="1" selected="0">
            <x v="40"/>
          </reference>
          <reference field="1" count="1">
            <x v="32"/>
          </reference>
        </references>
      </pivotArea>
    </format>
    <format dxfId="404">
      <pivotArea dataOnly="0" labelOnly="1" outline="0" fieldPosition="0">
        <references count="2">
          <reference field="0" count="1" selected="0">
            <x v="41"/>
          </reference>
          <reference field="1" count="1">
            <x v="12"/>
          </reference>
        </references>
      </pivotArea>
    </format>
    <format dxfId="403">
      <pivotArea dataOnly="0" labelOnly="1" outline="0" fieldPosition="0">
        <references count="2">
          <reference field="0" count="1" selected="0">
            <x v="42"/>
          </reference>
          <reference field="1" count="1">
            <x v="13"/>
          </reference>
        </references>
      </pivotArea>
    </format>
    <format dxfId="402">
      <pivotArea dataOnly="0" labelOnly="1" outline="0" fieldPosition="0">
        <references count="2">
          <reference field="0" count="1" selected="0">
            <x v="43"/>
          </reference>
          <reference field="1" count="1">
            <x v="19"/>
          </reference>
        </references>
      </pivotArea>
    </format>
    <format dxfId="401">
      <pivotArea dataOnly="0" labelOnly="1" outline="0" fieldPosition="0">
        <references count="2">
          <reference field="0" count="1" selected="0">
            <x v="44"/>
          </reference>
          <reference field="1" count="1">
            <x v="17"/>
          </reference>
        </references>
      </pivotArea>
    </format>
    <format dxfId="400">
      <pivotArea dataOnly="0" labelOnly="1" outline="0" fieldPosition="0">
        <references count="2">
          <reference field="0" count="1" selected="0">
            <x v="45"/>
          </reference>
          <reference field="1" count="1">
            <x v="34"/>
          </reference>
        </references>
      </pivotArea>
    </format>
    <format dxfId="399">
      <pivotArea dataOnly="0" labelOnly="1" outline="0" fieldPosition="0">
        <references count="2">
          <reference field="0" count="1" selected="0">
            <x v="46"/>
          </reference>
          <reference field="1" count="1">
            <x v="21"/>
          </reference>
        </references>
      </pivotArea>
    </format>
    <format dxfId="398">
      <pivotArea dataOnly="0" labelOnly="1" outline="0" fieldPosition="0">
        <references count="2">
          <reference field="0" count="1" selected="0">
            <x v="47"/>
          </reference>
          <reference field="1" count="1">
            <x v="22"/>
          </reference>
        </references>
      </pivotArea>
    </format>
    <format dxfId="397">
      <pivotArea dataOnly="0" labelOnly="1" outline="0" fieldPosition="0">
        <references count="2">
          <reference field="0" count="1" selected="0">
            <x v="48"/>
          </reference>
          <reference field="1" count="1">
            <x v="6"/>
          </reference>
        </references>
      </pivotArea>
    </format>
    <format dxfId="396">
      <pivotArea dataOnly="0" labelOnly="1" outline="0" fieldPosition="0">
        <references count="2">
          <reference field="0" count="1" selected="0">
            <x v="49"/>
          </reference>
          <reference field="1" count="1">
            <x v="21"/>
          </reference>
        </references>
      </pivotArea>
    </format>
  </formats>
  <pivotTableStyleInfo name="PivotStyleDark11" showRowHeaders="1"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pageSetUpPr fitToPage="1"/>
  </sheetPr>
  <dimension ref="B1:X102"/>
  <sheetViews>
    <sheetView topLeftCell="B28" zoomScaleNormal="100" workbookViewId="0">
      <selection activeCell="C37" sqref="C37"/>
    </sheetView>
  </sheetViews>
  <sheetFormatPr defaultRowHeight="14.4" x14ac:dyDescent="0.3"/>
  <cols>
    <col min="1" max="1" width="1.6640625" customWidth="1"/>
    <col min="2" max="2" width="12.6640625" bestFit="1" customWidth="1"/>
    <col min="3" max="3" width="88.88671875" customWidth="1"/>
    <col min="4" max="4" width="15.33203125" customWidth="1"/>
    <col min="5" max="5" width="15.6640625" customWidth="1"/>
    <col min="6" max="6" width="21.88671875" customWidth="1"/>
    <col min="7" max="7" width="97.6640625" hidden="1" customWidth="1"/>
    <col min="8" max="8" width="20.6640625" style="47" hidden="1" customWidth="1"/>
    <col min="9" max="9" width="15.5546875" style="47" hidden="1" customWidth="1"/>
    <col min="10" max="10" width="19" style="47" hidden="1" customWidth="1"/>
    <col min="11" max="12" width="9.109375" hidden="1" customWidth="1"/>
    <col min="13" max="13" width="3.88671875" hidden="1" customWidth="1"/>
    <col min="14" max="14" width="9.109375" style="43" hidden="1" customWidth="1"/>
    <col min="15" max="15" width="16.44140625" hidden="1" customWidth="1"/>
    <col min="16" max="16" width="43.44140625" hidden="1" customWidth="1"/>
    <col min="17" max="17" width="26.5546875" hidden="1" customWidth="1"/>
    <col min="18" max="18" width="28.5546875" hidden="1" customWidth="1"/>
    <col min="19" max="19" width="31.109375" hidden="1" customWidth="1"/>
    <col min="20" max="21" width="9.109375" hidden="1" customWidth="1"/>
    <col min="22" max="22" width="10.44140625" hidden="1" customWidth="1"/>
    <col min="23" max="23" width="1.44140625" hidden="1" customWidth="1"/>
    <col min="24" max="24" width="9.109375" hidden="1" customWidth="1"/>
    <col min="25" max="25" width="9.109375" customWidth="1"/>
  </cols>
  <sheetData>
    <row r="1" spans="2:22" ht="15" thickBot="1" x14ac:dyDescent="0.35"/>
    <row r="2" spans="2:22" ht="62.25" customHeight="1" thickBot="1" x14ac:dyDescent="0.35">
      <c r="B2" s="77" t="s">
        <v>29</v>
      </c>
      <c r="C2" s="78"/>
      <c r="D2" s="79"/>
    </row>
    <row r="3" spans="2:22" ht="15" thickBot="1" x14ac:dyDescent="0.35"/>
    <row r="4" spans="2:22" ht="39" customHeight="1" x14ac:dyDescent="0.3">
      <c r="B4" s="86" t="s">
        <v>78</v>
      </c>
      <c r="C4" s="87"/>
      <c r="D4" s="88"/>
    </row>
    <row r="5" spans="2:22" ht="52.5" customHeight="1" thickBot="1" x14ac:dyDescent="0.35">
      <c r="B5" s="80" t="s">
        <v>28</v>
      </c>
      <c r="C5" s="81"/>
      <c r="D5" s="82"/>
    </row>
    <row r="6" spans="2:22" ht="36.75" customHeight="1" thickBot="1" x14ac:dyDescent="0.35">
      <c r="B6" s="80" t="s">
        <v>113</v>
      </c>
      <c r="C6" s="81"/>
      <c r="D6" s="82"/>
      <c r="F6" s="69" t="s">
        <v>246</v>
      </c>
      <c r="G6" s="47"/>
    </row>
    <row r="7" spans="2:22" ht="3.75" customHeight="1" thickBot="1" x14ac:dyDescent="0.35">
      <c r="B7" s="61"/>
      <c r="C7" s="62"/>
      <c r="D7" s="63"/>
      <c r="G7" s="47"/>
    </row>
    <row r="8" spans="2:22" ht="46.5" customHeight="1" thickBot="1" x14ac:dyDescent="0.35">
      <c r="B8" s="83" t="s">
        <v>30</v>
      </c>
      <c r="C8" s="84"/>
      <c r="D8" s="85"/>
      <c r="F8" s="69" t="s">
        <v>247</v>
      </c>
      <c r="G8" s="47"/>
    </row>
    <row r="10" spans="2:22" s="3" customFormat="1" ht="16.2" thickBot="1" x14ac:dyDescent="0.35">
      <c r="H10" s="46"/>
      <c r="I10" s="46"/>
      <c r="J10" s="46"/>
      <c r="N10" s="44"/>
    </row>
    <row r="11" spans="2:22" s="3" customFormat="1" ht="54.75" customHeight="1" thickBot="1" x14ac:dyDescent="0.35">
      <c r="B11" s="36" t="s">
        <v>0</v>
      </c>
      <c r="C11" s="1" t="s">
        <v>77</v>
      </c>
      <c r="D11" s="2" t="s">
        <v>102</v>
      </c>
      <c r="E11" s="2" t="s">
        <v>103</v>
      </c>
      <c r="F11" s="55" t="s">
        <v>184</v>
      </c>
      <c r="G11" s="6" t="s">
        <v>1</v>
      </c>
      <c r="H11" s="46" t="s">
        <v>110</v>
      </c>
      <c r="I11" s="46" t="s">
        <v>111</v>
      </c>
      <c r="J11" s="46" t="s">
        <v>112</v>
      </c>
      <c r="M11" s="44"/>
      <c r="O11" s="46" t="s">
        <v>142</v>
      </c>
      <c r="P11" s="46" t="s">
        <v>144</v>
      </c>
      <c r="Q11" s="46" t="s">
        <v>146</v>
      </c>
      <c r="R11" s="46" t="s">
        <v>143</v>
      </c>
      <c r="S11" s="46" t="s">
        <v>145</v>
      </c>
      <c r="U11" s="3" t="s">
        <v>185</v>
      </c>
      <c r="V11" s="3" t="s">
        <v>186</v>
      </c>
    </row>
    <row r="12" spans="2:22" s="3" customFormat="1" ht="20.100000000000001" customHeight="1" thickBot="1" x14ac:dyDescent="0.35">
      <c r="B12" s="58">
        <f>IF(OR(C12="Nuova scheda",C12=""),"",T12)</f>
        <v>1</v>
      </c>
      <c r="C12" s="21" t="str">
        <f>'1'!A3</f>
        <v>Concorso per l'assunzione di personale</v>
      </c>
      <c r="D12" s="4" t="str">
        <f>'1'!F2</f>
        <v>SI</v>
      </c>
      <c r="E12" s="4" t="str">
        <f>IF(D12="SI",IF('1'!$B$44="Presenti campi non compilati","Errore","OK"),"-")</f>
        <v>OK</v>
      </c>
      <c r="F12" s="56" t="str">
        <f>IF(D12="SI",IF('1'!$A$47&lt;&gt;"","SI","NO"),"-")</f>
        <v>SI</v>
      </c>
      <c r="G12" s="3" t="str">
        <f>IF(OR(C12="Nuova scheda",C12=""),"",M12&amp;" - "&amp;C12)</f>
        <v>01 - Concorso per l'assunzione di personale</v>
      </c>
      <c r="H12" s="50">
        <f>IF(AND(D12="SI",E12="OK"),'1'!$B$24,"Processo non sottoposto a mappatura e valutazione del rischio")</f>
        <v>2.5</v>
      </c>
      <c r="I12" s="50">
        <f>IF(AND(D12="SI",E12="OK"),'1'!$B$40,"")</f>
        <v>1.5</v>
      </c>
      <c r="J12" s="50">
        <f>IF(AND(D12="SI",E12="OK"),'1'!$B$44,"")</f>
        <v>3.75</v>
      </c>
      <c r="L12" s="3">
        <v>1</v>
      </c>
      <c r="M12" s="44" t="str">
        <f>TEXT(L12,"00")</f>
        <v>01</v>
      </c>
      <c r="O12" s="46">
        <f t="shared" ref="O12:O43" si="0">IF(AND(D12="SI",E12="OK"),IF(AND(J12&gt;0,J12&lt;=1),G12,),)</f>
        <v>0</v>
      </c>
      <c r="P12" s="46" t="str">
        <f t="shared" ref="P12:P43" si="1">IF(AND(D12="SI",E12="OK"),IF(AND(J12&gt;1,J12&lt;=4),G12,),)</f>
        <v>01 - Concorso per l'assunzione di personale</v>
      </c>
      <c r="Q12" s="46">
        <f t="shared" ref="Q12:Q43" si="2">IF(AND(D12="SI",E12="OK"),IF(AND(J12&gt;4,J12&lt;=9),G12,),)</f>
        <v>0</v>
      </c>
      <c r="R12" s="46">
        <f t="shared" ref="R12:R43" si="3">IF(AND(D12="SI",E12="OK"),IF(AND(J12&gt;9,J12&lt;=16),G12,),)</f>
        <v>0</v>
      </c>
      <c r="S12" s="46">
        <f t="shared" ref="S12:S43" si="4">IF(AND(D12="SI",E12="OK"),IF(AND(J12&gt;16,J12&lt;=25),G12,),)</f>
        <v>0</v>
      </c>
      <c r="T12" s="3">
        <v>1</v>
      </c>
      <c r="U12" t="str">
        <f>IF(AND(D12="SI",E12="OK",'1'!$A$47&lt;&gt;""),M12&amp;" - "&amp;C12,"")</f>
        <v>01 - Concorso per l'assunzione di personale</v>
      </c>
      <c r="V12" s="3" t="str">
        <f>IF(AND(U12&lt;&gt;"",'1'!$A$47&lt;&gt;""),'1'!$A$47,"")</f>
        <v>I due fattori maggiori di rischio corruttivo sono legati alla rilevanza esterna del processo e al suo impatto economico. Si ritiene pertanto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v>
      </c>
    </row>
    <row r="13" spans="2:22" s="3" customFormat="1" ht="20.100000000000001" customHeight="1" thickBot="1" x14ac:dyDescent="0.35">
      <c r="B13" s="58">
        <f t="shared" ref="B13:B64" si="5">IF(OR(C13="Nuova scheda",C13=""),"",T13)</f>
        <v>2</v>
      </c>
      <c r="C13" s="21" t="str">
        <f>'2'!A3</f>
        <v xml:space="preserve">Concorso per la progressione in carriera del personale </v>
      </c>
      <c r="D13" s="4" t="str">
        <f>'2'!F2</f>
        <v>SI</v>
      </c>
      <c r="E13" s="4" t="str">
        <f>IF(D13="SI",IF('2'!$B$44="Presenti campi non compilati","Errore","OK"),"-")</f>
        <v>OK</v>
      </c>
      <c r="F13" s="56" t="str">
        <f>IF(D13="SI",IF('2'!$A$47&lt;&gt;"","SI","NO"),"-")</f>
        <v>SI</v>
      </c>
      <c r="G13" s="3" t="str">
        <f t="shared" ref="G13:G64" si="6">IF(OR(C13="Nuova scheda",C13=""),"",M13&amp;" - "&amp;C13)</f>
        <v xml:space="preserve">02 - Concorso per la progressione in carriera del personale </v>
      </c>
      <c r="H13" s="50">
        <f>IF(AND(D13="SI",E13="OK"),'2'!$B$24,"Processo non sottoposto a mappatura e valutazione del rischio")</f>
        <v>2</v>
      </c>
      <c r="I13" s="50">
        <f>IF(AND(D13="SI",E13="OK"),'2'!$B$40,"")</f>
        <v>1.25</v>
      </c>
      <c r="J13" s="50">
        <f>IF(AND(D13="SI",E13="OK"),'2'!$B$44,"")</f>
        <v>2.5</v>
      </c>
      <c r="L13" s="3">
        <v>2</v>
      </c>
      <c r="M13" s="44" t="str">
        <f t="shared" ref="M13:M64" si="7">IF(L13&lt;&gt;0,TEXT(L13,"00"),"")</f>
        <v>02</v>
      </c>
      <c r="O13" s="46">
        <f t="shared" si="0"/>
        <v>0</v>
      </c>
      <c r="P13" s="46" t="str">
        <f t="shared" si="1"/>
        <v xml:space="preserve">02 - Concorso per la progressione in carriera del personale </v>
      </c>
      <c r="Q13" s="46">
        <f t="shared" si="2"/>
        <v>0</v>
      </c>
      <c r="R13" s="46">
        <f t="shared" si="3"/>
        <v>0</v>
      </c>
      <c r="S13" s="46">
        <f t="shared" si="4"/>
        <v>0</v>
      </c>
      <c r="T13" s="3">
        <v>2</v>
      </c>
      <c r="U13" t="str">
        <f>IF(AND(D13="SI",E13="OK",'2'!$A$47&lt;&gt;""),M13&amp;" - "&amp;C13,"")</f>
        <v xml:space="preserve">02 - Concorso per la progressione in carriera del personale </v>
      </c>
      <c r="V13" s="3" t="str">
        <f>IF(AND(U13&lt;&gt;"",'2'!$A$47&lt;&gt;""),'2'!$A$47,"")</f>
        <v>Rispetto al processo n. 1, in questo caso il rischio è minore, per il maggiore controllo interno e il minore impatto esterno. In ogni caso risulta anche qui necessario adottare ogni misura possibile affinché le commissioni di concorso si adoperino nella massima trasparenza, disponendo la pubblicazione più ampia e tempestiva possibile dei verbali di concorso dai quali, specie per i soggetti utilmente posti in graduatoria, risultino chiaramente i criteri di valutazione.</v>
      </c>
    </row>
    <row r="14" spans="2:22" s="3" customFormat="1" ht="20.100000000000001" customHeight="1" thickBot="1" x14ac:dyDescent="0.35">
      <c r="B14" s="58">
        <f t="shared" si="5"/>
        <v>3</v>
      </c>
      <c r="C14" s="21" t="str">
        <f>'3'!A3</f>
        <v xml:space="preserve">Selezione per l'affidamento di un incarico professionale </v>
      </c>
      <c r="D14" s="4" t="str">
        <f>'3'!F2</f>
        <v>SI</v>
      </c>
      <c r="E14" s="4" t="str">
        <f>IF(D14="SI",IF('3'!$B$44="Presenti campi non compilati","Errore","OK"),"-")</f>
        <v>OK</v>
      </c>
      <c r="F14" s="56" t="str">
        <f>IF(D14="SI",IF('3'!$A$47&lt;&gt;"","SI","NO"),"-")</f>
        <v>SI</v>
      </c>
      <c r="G14" s="3" t="str">
        <f t="shared" si="6"/>
        <v xml:space="preserve">03 - Selezione per l'affidamento di un incarico professionale </v>
      </c>
      <c r="H14" s="50">
        <f>IF(AND(D14="SI",E14="OK"),'3'!$B$24,"Processo non sottoposto a mappatura e valutazione del rischio")</f>
        <v>3.5</v>
      </c>
      <c r="I14" s="50">
        <f>IF(AND(D14="SI",E14="OK"),'3'!$B$40,"")</f>
        <v>1.5</v>
      </c>
      <c r="J14" s="50">
        <f>IF(AND(D14="SI",E14="OK"),'3'!$B$44,"")</f>
        <v>5.25</v>
      </c>
      <c r="L14" s="3">
        <v>3</v>
      </c>
      <c r="M14" s="44" t="str">
        <f t="shared" si="7"/>
        <v>03</v>
      </c>
      <c r="O14" s="46">
        <f t="shared" si="0"/>
        <v>0</v>
      </c>
      <c r="P14" s="46">
        <f t="shared" si="1"/>
        <v>0</v>
      </c>
      <c r="Q14" s="46" t="str">
        <f t="shared" si="2"/>
        <v xml:space="preserve">03 - Selezione per l'affidamento di un incarico professionale </v>
      </c>
      <c r="R14" s="46">
        <f t="shared" si="3"/>
        <v>0</v>
      </c>
      <c r="S14" s="46">
        <f t="shared" si="4"/>
        <v>0</v>
      </c>
      <c r="T14" s="3">
        <v>3</v>
      </c>
      <c r="U14" t="str">
        <f>IF(AND(D14="SI",E14="OK",'3'!$A$47&lt;&gt;""),M14&amp;" - "&amp;C14,"")</f>
        <v xml:space="preserve">03 - Selezione per l'affidamento di un incarico professionale </v>
      </c>
      <c r="V14" s="3" t="str">
        <f>IF(AND(U14&lt;&gt;"",'3'!$A$47&lt;&gt;""),'3'!$A$47,"")</f>
        <v>Pur con i recenti correttivi delle norme che obbligano a fare un piano preliminare e con delle forti limitazione della spesa, questo processo può nascondere una certa pericolosità corruttiva in relazione alle valutazioni di merito che, in via preliminare hanno detrminato l'esigenza di ricorrere a figure esterne all'amministrazione e all'ammontare del corrispettivo, comunque denominato. Si ritiene pertanto necessario disporre che il RPCT venga fatto destinatario per opportuna conoscenza di tutti i provvedimenti di impegno di spesa relativi a corrispettivi particolarmente rilevanti.</v>
      </c>
    </row>
    <row r="15" spans="2:22" s="3" customFormat="1" ht="20.100000000000001" customHeight="1" thickBot="1" x14ac:dyDescent="0.35">
      <c r="B15" s="58">
        <f t="shared" si="5"/>
        <v>4</v>
      </c>
      <c r="C15" s="21" t="str">
        <f>'4'!A3</f>
        <v>Affidamento mediante procedura aperta (o ristretta) di lavori, servizi, forniture</v>
      </c>
      <c r="D15" s="4" t="str">
        <f>'4'!F2</f>
        <v>SI</v>
      </c>
      <c r="E15" s="4" t="str">
        <f>IF(D15="SI",IF('4'!$B$44="Presenti campi non compilati","Errore","OK"),"-")</f>
        <v>OK</v>
      </c>
      <c r="F15" s="56" t="str">
        <f>IF(D15="SI",IF('4'!$A$47&lt;&gt;"","SI","NO"),"-")</f>
        <v>SI</v>
      </c>
      <c r="G15" s="3" t="str">
        <f t="shared" si="6"/>
        <v>04 - Affidamento mediante procedura aperta (o ristretta) di lavori, servizi, forniture</v>
      </c>
      <c r="H15" s="50">
        <f>IF(AND(D15="SI",E15="OK"),'4'!$B$24,"Processo non sottoposto a mappatura e valutazione del rischio")</f>
        <v>2.3333333333333335</v>
      </c>
      <c r="I15" s="50">
        <f>IF(AND(D15="SI",E15="OK"),'4'!$B$40,"")</f>
        <v>1.25</v>
      </c>
      <c r="J15" s="50">
        <f>IF(AND(D15="SI",E15="OK"),'4'!$B$44,"")</f>
        <v>2.916666666666667</v>
      </c>
      <c r="L15" s="3">
        <v>4</v>
      </c>
      <c r="M15" s="44" t="str">
        <f t="shared" si="7"/>
        <v>04</v>
      </c>
      <c r="O15" s="46">
        <f t="shared" si="0"/>
        <v>0</v>
      </c>
      <c r="P15" s="46" t="str">
        <f t="shared" si="1"/>
        <v>04 - Affidamento mediante procedura aperta (o ristretta) di lavori, servizi, forniture</v>
      </c>
      <c r="Q15" s="46">
        <f t="shared" si="2"/>
        <v>0</v>
      </c>
      <c r="R15" s="46">
        <f t="shared" si="3"/>
        <v>0</v>
      </c>
      <c r="S15" s="46">
        <f t="shared" si="4"/>
        <v>0</v>
      </c>
      <c r="T15" s="3">
        <v>4</v>
      </c>
      <c r="U15" t="str">
        <f>IF(AND(D15="SI",E15="OK",'4'!$A$47&lt;&gt;""),M15&amp;" - "&amp;C15,"")</f>
        <v>04 - Affidamento mediante procedura aperta (o ristretta) di lavori, servizi, forniture</v>
      </c>
      <c r="V15" s="3" t="str">
        <f>IF(AND(U15&lt;&gt;"",'4'!$A$47&lt;&gt;""),'4'!$A$47,"")</f>
        <v>Le recenti novità che obbligano al ricorso al mercato elettronico e alla limitazione solo a detreminate forniture di meccanismi semplificati di gara, sembrerebbero aver ridotto molto il rischio corruttivo. Risulta però necessaria, anche a campione, una profilazione a consuntivo dei vari passaggi di gara, anche in contraddittorio con i responsbaili delle varie fasi, richiamando preventivamente tutti i soggetti all'applicazione ferrea delle norme esistenti a tutela della concorrenza e dell'economicità delle procedure, prima ancora che della corruzione, che spesso si concretizza proprio in provvedimenti antieconomici per la nostra amministrazione.</v>
      </c>
    </row>
    <row r="16" spans="2:22" s="3" customFormat="1" ht="20.100000000000001" customHeight="1" thickBot="1" x14ac:dyDescent="0.35">
      <c r="B16" s="58">
        <f t="shared" si="5"/>
        <v>5</v>
      </c>
      <c r="C16" s="21" t="str">
        <f>'5'!A3</f>
        <v>Affidamento diretto di lavori, servizi o forniture</v>
      </c>
      <c r="D16" s="4" t="str">
        <f>'5'!F2</f>
        <v>SI</v>
      </c>
      <c r="E16" s="4" t="str">
        <f>IF(D16="SI",IF('5'!$B$44="Presenti campi non compilati","Errore","OK"),"-")</f>
        <v>OK</v>
      </c>
      <c r="F16" s="56" t="str">
        <f>IF(D16="SI",IF('5'!$A$47&lt;&gt;"","SI","NO"),"-")</f>
        <v>SI</v>
      </c>
      <c r="G16" s="3" t="str">
        <f t="shared" si="6"/>
        <v>05 - Affidamento diretto di lavori, servizi o forniture</v>
      </c>
      <c r="H16" s="50">
        <f>IF(AND(D16="SI",E16="OK"),'5'!$B$24,"Processo non sottoposto a mappatura e valutazione del rischio")</f>
        <v>2.8333333333333335</v>
      </c>
      <c r="I16" s="50">
        <f>IF(AND(D16="SI",E16="OK"),'5'!$B$40,"")</f>
        <v>1.5</v>
      </c>
      <c r="J16" s="50">
        <f>IF(AND(D16="SI",E16="OK"),'5'!$B$44,"")</f>
        <v>4.25</v>
      </c>
      <c r="L16" s="3">
        <v>5</v>
      </c>
      <c r="M16" s="44" t="str">
        <f t="shared" si="7"/>
        <v>05</v>
      </c>
      <c r="O16" s="46">
        <f t="shared" si="0"/>
        <v>0</v>
      </c>
      <c r="P16" s="46">
        <f t="shared" si="1"/>
        <v>0</v>
      </c>
      <c r="Q16" s="46" t="str">
        <f t="shared" si="2"/>
        <v>05 - Affidamento diretto di lavori, servizi o forniture</v>
      </c>
      <c r="R16" s="46">
        <f t="shared" si="3"/>
        <v>0</v>
      </c>
      <c r="S16" s="46">
        <f t="shared" si="4"/>
        <v>0</v>
      </c>
      <c r="T16" s="3">
        <v>5</v>
      </c>
      <c r="U16" t="str">
        <f>IF(AND(D16="SI",E16="OK",'5'!$A$47&lt;&gt;""),M16&amp;" - "&amp;C16,"")</f>
        <v>05 - Affidamento diretto di lavori, servizi o forniture</v>
      </c>
      <c r="V16" s="3" t="str">
        <f>IF(AND(U16&lt;&gt;"",'5'!$A$47&lt;&gt;""),'5'!$A$47,"")</f>
        <v>Le recenti novità che obbligano al ricorso al mercato elettronico e alla limitazione solo a detreminate forniture di meccanismi semplificati di gara, sembrerebbero aver ridotto molto il rischio corruttivo. Risulta però necessaria, anche a campione, una profilazione a consuntivo dei vari passaggi di gara, anche in contraddittorio con i responsbaili delle varie fasi, richiamando preventivamente tutti i soggetti all'applicazione ferrea delle norme esistenti a tutela della concorrenza e dell'economicità delle procedure, prima ancora che della corruzione, che spesso si concretizza proprio in provvedimenti antieconomici per la nostra amministrazione.</v>
      </c>
    </row>
    <row r="17" spans="2:22" s="3" customFormat="1" ht="20.100000000000001" customHeight="1" thickBot="1" x14ac:dyDescent="0.35">
      <c r="B17" s="58">
        <f t="shared" si="5"/>
        <v>6</v>
      </c>
      <c r="C17" s="21" t="str">
        <f>'6'!A3</f>
        <v>Permesso di costruire</v>
      </c>
      <c r="D17" s="4" t="str">
        <f>'6'!F2</f>
        <v>SI</v>
      </c>
      <c r="E17" s="4" t="str">
        <f>IF(D17="SI",IF('6'!$B$44="Presenti campi non compilati","Errore","OK"),"-")</f>
        <v>OK</v>
      </c>
      <c r="F17" s="56" t="str">
        <f>IF(D17="SI",IF('6'!$A$47&lt;&gt;"","SI","NO"),"-")</f>
        <v>SI</v>
      </c>
      <c r="G17" s="3" t="str">
        <f t="shared" si="6"/>
        <v>06 - Permesso di costruire</v>
      </c>
      <c r="H17" s="50">
        <f>IF(AND(D17="SI",E17="OK"),'6'!$B$24,"Processo non sottoposto a mappatura e valutazione del rischio")</f>
        <v>2.3333333333333335</v>
      </c>
      <c r="I17" s="50">
        <f>IF(AND(D17="SI",E17="OK"),'6'!$B$40,"")</f>
        <v>1.25</v>
      </c>
      <c r="J17" s="50">
        <f>IF(AND(D17="SI",E17="OK"),'6'!$B$44,"")</f>
        <v>2.916666666666667</v>
      </c>
      <c r="L17" s="3">
        <v>6</v>
      </c>
      <c r="M17" s="44" t="str">
        <f t="shared" si="7"/>
        <v>06</v>
      </c>
      <c r="O17" s="46">
        <f t="shared" si="0"/>
        <v>0</v>
      </c>
      <c r="P17" s="46" t="str">
        <f t="shared" si="1"/>
        <v>06 - Permesso di costruire</v>
      </c>
      <c r="Q17" s="46">
        <f t="shared" si="2"/>
        <v>0</v>
      </c>
      <c r="R17" s="46">
        <f t="shared" si="3"/>
        <v>0</v>
      </c>
      <c r="S17" s="46">
        <f t="shared" si="4"/>
        <v>0</v>
      </c>
      <c r="T17" s="3">
        <v>6</v>
      </c>
      <c r="U17" t="str">
        <f>IF(AND(D17="SI",E17="OK",'6'!$A$47&lt;&gt;""),M17&amp;" - "&amp;C17,"")</f>
        <v>06 - Permesso di costruire</v>
      </c>
      <c r="V17" s="3" t="str">
        <f>IF(AND(U17&lt;&gt;"",'6'!$A$47&lt;&gt;""),'6'!$A$47,"")</f>
        <v>L'accesso agli uffici dei progettisti professionisti, degli impresari edili e dei proprietari di terreni edificabili o edifici che possono essere oggetto di interventi dovrà essere disciplinato in modo chiaro e basato su principi previamente definiti. In caso di varianti si dovrà dare conto nei provvedimenti finali delle motivazioni che hanno portato al rilascio.</v>
      </c>
    </row>
    <row r="18" spans="2:22" s="3" customFormat="1" ht="20.100000000000001" customHeight="1" thickBot="1" x14ac:dyDescent="0.35">
      <c r="B18" s="58">
        <f t="shared" si="5"/>
        <v>7</v>
      </c>
      <c r="C18" s="21" t="str">
        <f>'7'!A3</f>
        <v>Permesso di costruire in aree assoggettate ad autorizzazione paesaggistica</v>
      </c>
      <c r="D18" s="4" t="str">
        <f>'7'!F2</f>
        <v>SI</v>
      </c>
      <c r="E18" s="4" t="str">
        <f>IF(D18="SI",IF('7'!$B$44="Presenti campi non compilati","Errore","OK"),"-")</f>
        <v>OK</v>
      </c>
      <c r="F18" s="56" t="str">
        <f>IF(D18="SI",IF('7'!$A$47&lt;&gt;"","SI","NO"),"-")</f>
        <v>SI</v>
      </c>
      <c r="G18" s="3" t="str">
        <f t="shared" si="6"/>
        <v>07 - Permesso di costruire in aree assoggettate ad autorizzazione paesaggistica</v>
      </c>
      <c r="H18" s="50">
        <f>IF(AND(D18="SI",E18="OK"),'7'!$B$24,"Processo non sottoposto a mappatura e valutazione del rischio")</f>
        <v>3</v>
      </c>
      <c r="I18" s="50">
        <f>IF(AND(D18="SI",E18="OK"),'7'!$B$40,"")</f>
        <v>1.25</v>
      </c>
      <c r="J18" s="50">
        <f>IF(AND(D18="SI",E18="OK"),'7'!$B$44,"")</f>
        <v>3.75</v>
      </c>
      <c r="L18" s="3">
        <v>7</v>
      </c>
      <c r="M18" s="44" t="str">
        <f t="shared" si="7"/>
        <v>07</v>
      </c>
      <c r="O18" s="46">
        <f t="shared" si="0"/>
        <v>0</v>
      </c>
      <c r="P18" s="46" t="str">
        <f t="shared" si="1"/>
        <v>07 - Permesso di costruire in aree assoggettate ad autorizzazione paesaggistica</v>
      </c>
      <c r="Q18" s="46">
        <f t="shared" si="2"/>
        <v>0</v>
      </c>
      <c r="R18" s="46">
        <f t="shared" si="3"/>
        <v>0</v>
      </c>
      <c r="S18" s="46">
        <f t="shared" si="4"/>
        <v>0</v>
      </c>
      <c r="T18" s="3">
        <v>7</v>
      </c>
      <c r="U18" t="str">
        <f>IF(AND(D18="SI",E18="OK",'7'!$A$47&lt;&gt;""),M18&amp;" - "&amp;C18,"")</f>
        <v>07 - Permesso di costruire in aree assoggettate ad autorizzazione paesaggistica</v>
      </c>
      <c r="V18" s="3" t="str">
        <f>IF(AND(U18&lt;&gt;"",'7'!$A$47&lt;&gt;""),'7'!$A$47,"")</f>
        <v>In questo caso, oltre ai documenti di legge e a quanto previsto nella scheda n. 6, qui integralmente richiamato, si rende necessario uno studio del responsabile del servizio, preliminare ad ogni progetto approvato di questo tipo, che valuti anche i requisiti soggettivi del destinatario o di chi ne trae vantaggio, al fine di evitare che detti provvedimenti si risolvano in atti, seppure corretti formalmente, a favore di pratiche censurabili.</v>
      </c>
    </row>
    <row r="19" spans="2:22" s="3" customFormat="1" ht="30" customHeight="1" thickBot="1" x14ac:dyDescent="0.35">
      <c r="B19" s="58">
        <f t="shared" si="5"/>
        <v>8</v>
      </c>
      <c r="C19" s="21" t="str">
        <f>'8'!A3</f>
        <v xml:space="preserve">Concessione di sovvenzioni, contributi, sussidi, ausili finanziari, nonché attribuzione di vantaggi economici di qualunque genere </v>
      </c>
      <c r="D19" s="4" t="str">
        <f>'8'!F2</f>
        <v>SI</v>
      </c>
      <c r="E19" s="4" t="str">
        <f>IF(D19="SI",IF('8'!$B$44="Presenti campi non compilati","Errore","OK"),"-")</f>
        <v>OK</v>
      </c>
      <c r="F19" s="56" t="str">
        <f>IF(D19="SI",IF('8'!$A$47&lt;&gt;"","SI","NO"),"-")</f>
        <v>SI</v>
      </c>
      <c r="G19" s="3" t="str">
        <f t="shared" si="6"/>
        <v xml:space="preserve">08 - Concessione di sovvenzioni, contributi, sussidi, ausili finanziari, nonché attribuzione di vantaggi economici di qualunque genere </v>
      </c>
      <c r="H19" s="50">
        <f>IF(AND(D19="SI",E19="OK"),'18'!$B$24,"Processo non sottoposto a mappatura e valutazione del rischio")</f>
        <v>1.8333333333333333</v>
      </c>
      <c r="I19" s="50">
        <f>IF(AND(D19="SI",E19="OK"),'8'!$B$40,"")</f>
        <v>1.5</v>
      </c>
      <c r="J19" s="50">
        <f>IF(AND(D19="SI",E19="OK"),'8'!$B$44,"")</f>
        <v>3.75</v>
      </c>
      <c r="L19" s="3">
        <v>8</v>
      </c>
      <c r="M19" s="44" t="str">
        <f t="shared" si="7"/>
        <v>08</v>
      </c>
      <c r="O19" s="46">
        <f t="shared" si="0"/>
        <v>0</v>
      </c>
      <c r="P19" s="46" t="str">
        <f t="shared" si="1"/>
        <v xml:space="preserve">08 - Concessione di sovvenzioni, contributi, sussidi, ausili finanziari, nonché attribuzione di vantaggi economici di qualunque genere </v>
      </c>
      <c r="Q19" s="46">
        <f t="shared" si="2"/>
        <v>0</v>
      </c>
      <c r="R19" s="46">
        <f t="shared" si="3"/>
        <v>0</v>
      </c>
      <c r="S19" s="46">
        <f t="shared" si="4"/>
        <v>0</v>
      </c>
      <c r="T19" s="3">
        <v>8</v>
      </c>
      <c r="U19" t="str">
        <f>IF(AND(D19="SI",E19="OK",'8'!$A$47&lt;&gt;""),M19&amp;" - "&amp;C19,"")</f>
        <v xml:space="preserve">08 - Concessione di sovvenzioni, contributi, sussidi, ausili finanziari, nonché attribuzione di vantaggi economici di qualunque genere </v>
      </c>
      <c r="V19" s="3" t="str">
        <f>IF(AND(U19&lt;&gt;"",'8'!$A$47&lt;&gt;""),'8'!$A$47,"")</f>
        <v>Il rischio corruttivo insito in questo processo e nelle varie fasi può essere abbattuto solo se si adoattano criteri oggettivi di corresponsione dei benefici e con procedimenti che siano il più possibile rigidi, dove cioè non ci siano margini di discrezionalità. I processi dovranno essere avviati sulla base di un regolamento o  di un bando pubblico, si dovrà fornire una modulistica che non permetta da parte di nessuno di avvalersi di "scorciatoie" procedimentali e, con le dovute cautele relative alla riservatezza dei dati personali, dovrà essere data la più ampia pubblicità possibile ai provvedimenti di liquidazione.</v>
      </c>
    </row>
    <row r="20" spans="2:22" s="3" customFormat="1" ht="20.100000000000001" customHeight="1" thickBot="1" x14ac:dyDescent="0.35">
      <c r="B20" s="58">
        <f t="shared" si="5"/>
        <v>9</v>
      </c>
      <c r="C20" s="21" t="str">
        <f>'9'!A3</f>
        <v>Provvedimenti di pianificazione urbanistica generale</v>
      </c>
      <c r="D20" s="4" t="str">
        <f>'9'!F2</f>
        <v>SI</v>
      </c>
      <c r="E20" s="4" t="str">
        <f>IF(D20="SI",IF('9'!$B$44="Presenti campi non compilati","Errore","OK"),"-")</f>
        <v>OK</v>
      </c>
      <c r="F20" s="56" t="str">
        <f>IF(D20="SI",IF('9'!$A$47&lt;&gt;"","SI","NO"),"-")</f>
        <v>SI</v>
      </c>
      <c r="G20" s="3" t="str">
        <f t="shared" si="6"/>
        <v>09 - Provvedimenti di pianificazione urbanistica generale</v>
      </c>
      <c r="H20" s="50">
        <f>IF(AND(D20="SI",E20="OK"),'9'!$B$24,"Processo non sottoposto a mappatura e valutazione del rischio")</f>
        <v>4</v>
      </c>
      <c r="I20" s="50">
        <f>IF(AND(D20="SI",E20="OK"),'9'!$B$40,"")</f>
        <v>1.75</v>
      </c>
      <c r="J20" s="50">
        <f>IF(AND(D20="SI",E20="OK"),'9'!$B$44,"")</f>
        <v>7</v>
      </c>
      <c r="L20" s="3">
        <v>9</v>
      </c>
      <c r="M20" s="44" t="str">
        <f t="shared" si="7"/>
        <v>09</v>
      </c>
      <c r="O20" s="46">
        <f t="shared" si="0"/>
        <v>0</v>
      </c>
      <c r="P20" s="46">
        <f t="shared" si="1"/>
        <v>0</v>
      </c>
      <c r="Q20" s="46" t="str">
        <f t="shared" si="2"/>
        <v>09 - Provvedimenti di pianificazione urbanistica generale</v>
      </c>
      <c r="R20" s="46">
        <f t="shared" si="3"/>
        <v>0</v>
      </c>
      <c r="S20" s="46">
        <f t="shared" si="4"/>
        <v>0</v>
      </c>
      <c r="T20" s="3">
        <v>9</v>
      </c>
      <c r="U20" t="str">
        <f>IF(AND(D20="SI",E20="OK",'9'!$A$47&lt;&gt;""),M20&amp;" - "&amp;C20,"")</f>
        <v>09 - Provvedimenti di pianificazione urbanistica generale</v>
      </c>
      <c r="V20" s="3" t="str">
        <f>IF(AND(U20&lt;&gt;"",'9'!$A$47&lt;&gt;""),'9'!$A$47,"")</f>
        <v>Anche in questo processo vengono richiamate e si auspica l'applicazione delle misure di cui alle schede 6 e 7. In più, visto che i processi di pianificazione generale hanno una durata temporale molto lunga, andrà tenuta memoria dei vari passaggi e in caso di "oggetti di previsione" particolarmente impattanti sia a livello finanziario che urbanistico, si dovrà vigilare in particolare sui beneficiari affinché non abbiamo alcun "contatto" che non sia esclusivamente tecnico, con i tecnici che pianificano e con gli amministratori che decidono.</v>
      </c>
    </row>
    <row r="21" spans="2:22" s="3" customFormat="1" ht="20.100000000000001" customHeight="1" thickBot="1" x14ac:dyDescent="0.35">
      <c r="B21" s="58">
        <f t="shared" si="5"/>
        <v>10</v>
      </c>
      <c r="C21" s="21" t="str">
        <f>'10'!A3</f>
        <v>Provvedimenti di pianificazione urbanistica attuativa</v>
      </c>
      <c r="D21" s="4" t="str">
        <f>'10'!F2</f>
        <v>SI</v>
      </c>
      <c r="E21" s="4" t="str">
        <f>IF(D21="SI",IF('10'!B44="Presenti campi non compilati","Errore","OK"),"-")</f>
        <v>OK</v>
      </c>
      <c r="F21" s="56" t="str">
        <f>IF(D21="SI",IF('10'!$A$47&lt;&gt;"","SI","NO"),"-")</f>
        <v>SI</v>
      </c>
      <c r="G21" s="3" t="str">
        <f t="shared" si="6"/>
        <v>10 - Provvedimenti di pianificazione urbanistica attuativa</v>
      </c>
      <c r="H21" s="50">
        <f>IF(AND(D21="SI",E21="OK"),'10'!$B$24,"Processo non sottoposto a mappatura e valutazione del rischio")</f>
        <v>3.8333333333333335</v>
      </c>
      <c r="I21" s="50">
        <f>IF(AND(D21="SI",E21="OK"),'10'!$B$40,"")</f>
        <v>1.75</v>
      </c>
      <c r="J21" s="50">
        <f>IF(AND(D21="SI",E21="OK"),'10'!$B$44,"")</f>
        <v>6.7083333333333339</v>
      </c>
      <c r="L21" s="3">
        <v>10</v>
      </c>
      <c r="M21" s="44" t="str">
        <f t="shared" si="7"/>
        <v>10</v>
      </c>
      <c r="O21" s="46">
        <f t="shared" si="0"/>
        <v>0</v>
      </c>
      <c r="P21" s="46">
        <f t="shared" si="1"/>
        <v>0</v>
      </c>
      <c r="Q21" s="46" t="str">
        <f t="shared" si="2"/>
        <v>10 - Provvedimenti di pianificazione urbanistica attuativa</v>
      </c>
      <c r="R21" s="46">
        <f t="shared" si="3"/>
        <v>0</v>
      </c>
      <c r="S21" s="46">
        <f t="shared" si="4"/>
        <v>0</v>
      </c>
      <c r="T21" s="3">
        <v>10</v>
      </c>
      <c r="U21" t="str">
        <f>IF(AND(D21="SI",E21="OK",'10'!$A$47&lt;&gt;""),M21&amp;" - "&amp;C21,"")</f>
        <v>10 - Provvedimenti di pianificazione urbanistica attuativa</v>
      </c>
      <c r="V21" s="3" t="str">
        <f>IF(AND(U21&lt;&gt;"",'10'!$A$47&lt;&gt;""),'10'!$A$47,"")</f>
        <v>Anche in questo processo vengono richiamate e si auspica l'applicazione delle misure di cui alle schede 6 e 7. In più, visto che i processi di pianificazione generale hanno una durata temporale molto lunga, andrà tenuta memoria dei vari passaggi e in caso di "oggetti di previsione" particolarmente impattanti sia a livello finanziario che urbanistico, si dovrà vigilare in particolare sui beneficiari affinché non abbiamo alcun "contatto" che non sia esclusivamente tecnico, con i tecnici che pianificano e con gli amministratori che decidono.</v>
      </c>
    </row>
    <row r="22" spans="2:22" s="3" customFormat="1" ht="20.100000000000001" customHeight="1" thickBot="1" x14ac:dyDescent="0.35">
      <c r="B22" s="58">
        <f t="shared" si="5"/>
        <v>11</v>
      </c>
      <c r="C22" s="21" t="str">
        <f>'11'!A3</f>
        <v xml:space="preserve">Levata dei protesti </v>
      </c>
      <c r="D22" s="4" t="str">
        <f>'11'!F2</f>
        <v>SI</v>
      </c>
      <c r="E22" s="4" t="str">
        <f>IF(D22="SI",IF('11'!$B$44="Presenti campi non compilati","Errore","OK"),"-")</f>
        <v>OK</v>
      </c>
      <c r="F22" s="56" t="str">
        <f>IF(D22="SI",IF('11'!$A$47&lt;&gt;"","SI","NO"),"-")</f>
        <v>SI</v>
      </c>
      <c r="G22" s="3" t="str">
        <f t="shared" si="6"/>
        <v xml:space="preserve">11 - Levata dei protesti </v>
      </c>
      <c r="H22" s="50">
        <f>IF(AND(D22="SI",E22="OK"),'11'!$B$24,"Processo non sottoposto a mappatura e valutazione del rischio")</f>
        <v>2</v>
      </c>
      <c r="I22" s="50">
        <f>IF(AND(D22="SI",E22="OK"),'11'!$B$40,"")</f>
        <v>1.75</v>
      </c>
      <c r="J22" s="50">
        <f>IF(AND(D22="SI",E22="OK"),'11'!$B$44,"")</f>
        <v>3.5</v>
      </c>
      <c r="L22" s="3">
        <v>11</v>
      </c>
      <c r="M22" s="44" t="str">
        <f t="shared" si="7"/>
        <v>11</v>
      </c>
      <c r="O22" s="46">
        <f t="shared" si="0"/>
        <v>0</v>
      </c>
      <c r="P22" s="46" t="str">
        <f t="shared" si="1"/>
        <v xml:space="preserve">11 - Levata dei protesti </v>
      </c>
      <c r="Q22" s="46">
        <f t="shared" si="2"/>
        <v>0</v>
      </c>
      <c r="R22" s="46">
        <f t="shared" si="3"/>
        <v>0</v>
      </c>
      <c r="S22" s="46">
        <f t="shared" si="4"/>
        <v>0</v>
      </c>
      <c r="T22" s="3">
        <v>11</v>
      </c>
      <c r="U22" t="str">
        <f>IF(AND(D22="SI",E22="OK",'11'!$A$47&lt;&gt;""),M22&amp;" - "&amp;C22,"")</f>
        <v xml:space="preserve">11 - Levata dei protesti </v>
      </c>
      <c r="V22" s="3" t="str">
        <f>IF(AND(U22&lt;&gt;"",'11'!$A$47&lt;&gt;""),'11'!$A$47,"")</f>
        <v xml:space="preserve">Quando il segretario esercita questa funzione, lo fa sempre alla presenza di un suo collaboratore che sia in grado in ogni momento di testimoniare dell'integrità dei suoi comportamenti. </v>
      </c>
    </row>
    <row r="23" spans="2:22" s="3" customFormat="1" ht="20.100000000000001" customHeight="1" thickBot="1" x14ac:dyDescent="0.35">
      <c r="B23" s="58">
        <f t="shared" si="5"/>
        <v>12</v>
      </c>
      <c r="C23" s="21" t="str">
        <f>'12'!A3</f>
        <v>Gestione delle sanzioni per violazione del CDS</v>
      </c>
      <c r="D23" s="4" t="str">
        <f>'12'!F2</f>
        <v>SI</v>
      </c>
      <c r="E23" s="4" t="str">
        <f>IF(D23="SI",IF('12'!$B$44="Presenti campi non compilati","Errore","OK"),"-")</f>
        <v>OK</v>
      </c>
      <c r="F23" s="56" t="str">
        <f>IF(D23="SI",IF('12'!$A$47&lt;&gt;"","SI","NO"),"-")</f>
        <v>SI</v>
      </c>
      <c r="G23" s="3" t="str">
        <f t="shared" si="6"/>
        <v>12 - Gestione delle sanzioni per violazione del CDS</v>
      </c>
      <c r="H23" s="50">
        <f>IF(AND(D23="SI",E23="OK"),'12'!$B$24,"Processo non sottoposto a mappatura e valutazione del rischio")</f>
        <v>2.1666666666666665</v>
      </c>
      <c r="I23" s="50">
        <f>IF(AND(D23="SI",E23="OK"),'12'!$B$40,"")</f>
        <v>1.75</v>
      </c>
      <c r="J23" s="50">
        <f>IF(AND(D23="SI",E23="OK"),'12'!$B$44,"")</f>
        <v>3.7916666666666665</v>
      </c>
      <c r="L23" s="3">
        <v>12</v>
      </c>
      <c r="M23" s="44" t="str">
        <f t="shared" si="7"/>
        <v>12</v>
      </c>
      <c r="O23" s="46">
        <f t="shared" si="0"/>
        <v>0</v>
      </c>
      <c r="P23" s="46" t="str">
        <f t="shared" si="1"/>
        <v>12 - Gestione delle sanzioni per violazione del CDS</v>
      </c>
      <c r="Q23" s="46">
        <f t="shared" si="2"/>
        <v>0</v>
      </c>
      <c r="R23" s="46">
        <f t="shared" si="3"/>
        <v>0</v>
      </c>
      <c r="S23" s="46">
        <f t="shared" si="4"/>
        <v>0</v>
      </c>
      <c r="T23" s="3">
        <v>12</v>
      </c>
      <c r="U23" t="str">
        <f>IF(AND(D23="SI",E23="OK",'12'!$A$47&lt;&gt;""),M23&amp;" - "&amp;C23,"")</f>
        <v>12 - Gestione delle sanzioni per violazione del CDS</v>
      </c>
      <c r="V23" s="3" t="str">
        <f>IF(AND(U23&lt;&gt;"",'12'!$A$47&lt;&gt;""),'12'!$A$47,"")</f>
        <v>Due sono le direttive per la riduzione del rischio. La prima fa riferimento agli agenti ed ausiliari che accertano le violazioni che dovranno sempre operare almeno in coppia al fin di testimoniare reciprocamente l'integrità dei comportamenti dei pubblici ufficiali. La seconda misura è inerente al processo di riscossione che deve essere progressivamente sempre più informatizzato e rendere automatico ogni passaggio, specie per quelle sanzioni che vengono annullate, revocate o per le quali si decide di non procedere con la "messa a ruolo/risocssione coattiva"</v>
      </c>
    </row>
    <row r="24" spans="2:22" s="3" customFormat="1" ht="20.100000000000001" customHeight="1" thickBot="1" x14ac:dyDescent="0.35">
      <c r="B24" s="58">
        <f t="shared" si="5"/>
        <v>13</v>
      </c>
      <c r="C24" s="21" t="str">
        <f>'13'!A3</f>
        <v>Gestione ordinaria delle entrate di bilancio</v>
      </c>
      <c r="D24" s="4" t="str">
        <f>'13'!F2</f>
        <v>SI</v>
      </c>
      <c r="E24" s="4" t="str">
        <f>IF(D24="SI",IF('13'!$B$44="Presenti campi non compilati","Errore","OK"),"-")</f>
        <v>OK</v>
      </c>
      <c r="F24" s="56" t="str">
        <f>IF(D24="SI",IF('13'!$A$47&lt;&gt;"","SI","NO"),"-")</f>
        <v>SI</v>
      </c>
      <c r="G24" s="3" t="str">
        <f t="shared" si="6"/>
        <v>13 - Gestione ordinaria delle entrate di bilancio</v>
      </c>
      <c r="H24" s="50">
        <f>IF(AND(D24="SI",E24="OK"),'13'!$B$24,"Processo non sottoposto a mappatura e valutazione del rischio")</f>
        <v>2.1666666666666665</v>
      </c>
      <c r="I24" s="50">
        <f>IF(AND(D24="SI",E24="OK"),'13'!$B$40,"")</f>
        <v>1</v>
      </c>
      <c r="J24" s="50">
        <f>IF(AND(D24="SI",E24="OK"),'13'!$B$44,"")</f>
        <v>2.1666666666666665</v>
      </c>
      <c r="L24" s="3">
        <v>13</v>
      </c>
      <c r="M24" s="44" t="str">
        <f t="shared" si="7"/>
        <v>13</v>
      </c>
      <c r="O24" s="46">
        <f t="shared" si="0"/>
        <v>0</v>
      </c>
      <c r="P24" s="46" t="str">
        <f t="shared" si="1"/>
        <v>13 - Gestione ordinaria delle entrate di bilancio</v>
      </c>
      <c r="Q24" s="46">
        <f t="shared" si="2"/>
        <v>0</v>
      </c>
      <c r="R24" s="46">
        <f t="shared" si="3"/>
        <v>0</v>
      </c>
      <c r="S24" s="46">
        <f t="shared" si="4"/>
        <v>0</v>
      </c>
      <c r="T24" s="3">
        <v>13</v>
      </c>
      <c r="U24" t="str">
        <f>IF(AND(D24="SI",E24="OK",'13'!$A$47&lt;&gt;""),M24&amp;" - "&amp;C24,"")</f>
        <v>13 - Gestione ordinaria delle entrate di bilancio</v>
      </c>
      <c r="V24" s="3" t="str">
        <f>IF(AND(U24&lt;&gt;"",'13'!$A$47&lt;&gt;""),'13'!$A$47,"")</f>
        <v>Le fattispecie in cui si concretizzano questi processi sono le più varie, ma diventano rilevanti ai fini dell'anticorruzione solo quando "si decidono" dilazioni, sconti, azzeramenti, rimodulazioni del debito ecc. In questi casi si dovrebbe produrre anche uno scostamento tra la previsione di entrata registrata a bilancio e l'accertamento della stessa. Sarebbe bene dunque che, specie quando si determinano detti scostamenti, venissero dai servizi finanziari segnalati al RPCT.</v>
      </c>
    </row>
    <row r="25" spans="2:22" s="3" customFormat="1" ht="20.100000000000001" customHeight="1" thickBot="1" x14ac:dyDescent="0.35">
      <c r="B25" s="58">
        <f t="shared" si="5"/>
        <v>14</v>
      </c>
      <c r="C25" s="21" t="str">
        <f>'14'!A3</f>
        <v>Gestione ordinaria delle spese di bilancio</v>
      </c>
      <c r="D25" s="4" t="str">
        <f>'14'!F2</f>
        <v>SI</v>
      </c>
      <c r="E25" s="4" t="str">
        <f>IF(D25="SI",IF('14'!$B$44="Presenti campi non compilati","Errore","OK"),"-")</f>
        <v>OK</v>
      </c>
      <c r="F25" s="56" t="str">
        <f>IF(D25="SI",IF('14'!$A$47&lt;&gt;"","SI","NO"),"-")</f>
        <v>SI</v>
      </c>
      <c r="G25" s="3" t="str">
        <f t="shared" si="6"/>
        <v>14 - Gestione ordinaria delle spese di bilancio</v>
      </c>
      <c r="H25" s="50">
        <f>IF(AND(D25="SI",E25="OK"),'14'!$B$24,"Processo non sottoposto a mappatura e valutazione del rischio")</f>
        <v>3.3333333333333335</v>
      </c>
      <c r="I25" s="50">
        <f>IF(AND(D25="SI",E25="OK"),'14'!$B$40,"")</f>
        <v>1</v>
      </c>
      <c r="J25" s="50">
        <f>IF(AND(D25="SI",E25="OK"),'14'!$B$44,"")</f>
        <v>3.3333333333333335</v>
      </c>
      <c r="L25" s="3">
        <v>14</v>
      </c>
      <c r="M25" s="44" t="str">
        <f t="shared" si="7"/>
        <v>14</v>
      </c>
      <c r="O25" s="46">
        <f t="shared" si="0"/>
        <v>0</v>
      </c>
      <c r="P25" s="46" t="str">
        <f t="shared" si="1"/>
        <v>14 - Gestione ordinaria delle spese di bilancio</v>
      </c>
      <c r="Q25" s="46">
        <f t="shared" si="2"/>
        <v>0</v>
      </c>
      <c r="R25" s="46">
        <f t="shared" si="3"/>
        <v>0</v>
      </c>
      <c r="S25" s="46">
        <f t="shared" si="4"/>
        <v>0</v>
      </c>
      <c r="T25" s="3">
        <v>14</v>
      </c>
      <c r="U25" t="str">
        <f>IF(AND(D25="SI",E25="OK",'14'!$A$47&lt;&gt;""),M25&amp;" - "&amp;C25,"")</f>
        <v>14 - Gestione ordinaria delle spese di bilancio</v>
      </c>
      <c r="V25" s="3" t="str">
        <f>IF(AND(U25&lt;&gt;"",'14'!$A$47&lt;&gt;""),'14'!$A$47,"")</f>
        <v>Il meccanismo della spesa ha acquistato in questi ultimi anni degli automatismi tali che, se si è seguito tutto il procedimento: bilancio preventivo, PEG, scelta del contraente, impegno di spesa, registrazione dell'impegno, liquidazione, emissione del mandato, qualora la spesa stessa sia legittima (però in caso contrario siamo in una fattispecie diversa da questa scheda), è molto complicato ipotizzare fattispecie corruttive. In questo contesto possono assumere rilevanza e potrebbero essere segnalate al RPCT solo le variazioni della spesa particolarmente significative rispetto alle previsioni.</v>
      </c>
    </row>
    <row r="26" spans="2:22" s="3" customFormat="1" ht="20.100000000000001" customHeight="1" thickBot="1" x14ac:dyDescent="0.35">
      <c r="B26" s="58">
        <f t="shared" si="5"/>
        <v>15</v>
      </c>
      <c r="C26" s="21" t="str">
        <f>'15'!A3</f>
        <v>Accertamenti e verifiche dei tributi locali</v>
      </c>
      <c r="D26" s="4" t="str">
        <f>'15'!F2</f>
        <v>SI</v>
      </c>
      <c r="E26" s="4" t="str">
        <f>IF(D26="SI",IF('15'!$B$44="Presenti campi non compilati","Errore","OK"),"-")</f>
        <v>OK</v>
      </c>
      <c r="F26" s="56" t="str">
        <f>IF(D26="SI",IF('15'!$A$47&lt;&gt;"","SI","NO"),"-")</f>
        <v>SI</v>
      </c>
      <c r="G26" s="3" t="str">
        <f t="shared" si="6"/>
        <v>15 - Accertamenti e verifiche dei tributi locali</v>
      </c>
      <c r="H26" s="50">
        <f>IF(AND(D26="SI",E26="OK"),'15'!$B$24,"Processo non sottoposto a mappatura e valutazione del rischio")</f>
        <v>3.1666666666666665</v>
      </c>
      <c r="I26" s="50">
        <f>IF(AND(D26="SI",E26="OK"),'15'!$B$40,"")</f>
        <v>1.25</v>
      </c>
      <c r="J26" s="50">
        <f>IF(AND(D26="SI",E26="OK"),'15'!$B$44,"")</f>
        <v>3.958333333333333</v>
      </c>
      <c r="L26" s="3">
        <v>15</v>
      </c>
      <c r="M26" s="44" t="str">
        <f t="shared" si="7"/>
        <v>15</v>
      </c>
      <c r="O26" s="46">
        <f t="shared" si="0"/>
        <v>0</v>
      </c>
      <c r="P26" s="46" t="str">
        <f t="shared" si="1"/>
        <v>15 - Accertamenti e verifiche dei tributi locali</v>
      </c>
      <c r="Q26" s="46">
        <f t="shared" si="2"/>
        <v>0</v>
      </c>
      <c r="R26" s="46">
        <f t="shared" si="3"/>
        <v>0</v>
      </c>
      <c r="S26" s="46">
        <f t="shared" si="4"/>
        <v>0</v>
      </c>
      <c r="T26" s="3">
        <v>15</v>
      </c>
      <c r="U26" t="str">
        <f>IF(AND(D26="SI",E26="OK",'15'!$A$47&lt;&gt;""),M26&amp;" - "&amp;C26,"")</f>
        <v>15 - Accertamenti e verifiche dei tributi locali</v>
      </c>
      <c r="V26" s="3" t="str">
        <f>IF(AND(U26&lt;&gt;"",'15'!$A$47&lt;&gt;""),'15'!$A$47,"")</f>
        <v>La misura più importante è inerente al processo di riscossione che deve essere progressivamente sempre più informatizzato e rendere automatico ogni passaggio, specie per quei tributi che vengono annullati, revocati o per i quali si decide di non procedere con la "messa a ruolo/risocssione coattiva"</v>
      </c>
    </row>
    <row r="27" spans="2:22" s="3" customFormat="1" ht="20.100000000000001" customHeight="1" thickBot="1" x14ac:dyDescent="0.35">
      <c r="B27" s="58">
        <f t="shared" si="5"/>
        <v>16</v>
      </c>
      <c r="C27" s="37" t="str">
        <f>'16'!A3</f>
        <v>Accertamenti con adesione dei tributi locali</v>
      </c>
      <c r="D27" s="4" t="str">
        <f>'16'!F2</f>
        <v>SI</v>
      </c>
      <c r="E27" s="4" t="str">
        <f>IF(D27="SI",IF('16'!$B$44="Presenti campi non compilati","Errore","OK"),"-")</f>
        <v>OK</v>
      </c>
      <c r="F27" s="56" t="str">
        <f>IF(D27="SI",IF('16'!$A$47&lt;&gt;"","SI","NO"),"-")</f>
        <v>SI</v>
      </c>
      <c r="G27" s="3" t="str">
        <f t="shared" si="6"/>
        <v>16 - Accertamenti con adesione dei tributi locali</v>
      </c>
      <c r="H27" s="50">
        <f>IF(AND(D27="SI",E27="OK"),'16'!$B$24,"Processo non sottoposto a mappatura e valutazione del rischio")</f>
        <v>3.8333333333333335</v>
      </c>
      <c r="I27" s="50">
        <f>IF(AND(D27="SI",E27="OK"),'16'!$B$40,"")</f>
        <v>1.25</v>
      </c>
      <c r="J27" s="50">
        <f>IF(AND(D27="SI",E27="OK"),'16'!$B$44,"")</f>
        <v>4.791666666666667</v>
      </c>
      <c r="L27" s="3">
        <v>16</v>
      </c>
      <c r="M27" s="44" t="str">
        <f t="shared" si="7"/>
        <v>16</v>
      </c>
      <c r="O27" s="46">
        <f t="shared" si="0"/>
        <v>0</v>
      </c>
      <c r="P27" s="46">
        <f t="shared" si="1"/>
        <v>0</v>
      </c>
      <c r="Q27" s="46" t="str">
        <f t="shared" si="2"/>
        <v>16 - Accertamenti con adesione dei tributi locali</v>
      </c>
      <c r="R27" s="46">
        <f t="shared" si="3"/>
        <v>0</v>
      </c>
      <c r="S27" s="46">
        <f t="shared" si="4"/>
        <v>0</v>
      </c>
      <c r="T27" s="3">
        <v>16</v>
      </c>
      <c r="U27" t="str">
        <f>IF(AND(D27="SI",E27="OK",'16'!$A$47&lt;&gt;""),M27&amp;" - "&amp;C27,"")</f>
        <v>16 - Accertamenti con adesione dei tributi locali</v>
      </c>
      <c r="V27" s="3" t="str">
        <f>IF(AND(U27&lt;&gt;"",'16'!$A$47&lt;&gt;""),'16'!$A$47,"")</f>
        <v>Qui la scelta è duplice e oltre a quanto disposto per la scheda precedente relativamente al processo di riscossione, che deve essere progressivamente sempre più informatizzato e rendere automatico ogni passaggio, specie per quei tributi che vengono annullati, revocati o per i quali si decide di non procedere con la "messa a ruolo/risocssione coattiva", si dovrà anche prevedere un meccanismo di trasparenza nei provvedimenti che autorizzano dette riduzioni, con particolare riferimento alla parte motivazionale.</v>
      </c>
    </row>
    <row r="28" spans="2:22" s="3" customFormat="1" ht="20.100000000000001" customHeight="1" thickBot="1" x14ac:dyDescent="0.35">
      <c r="B28" s="58">
        <f t="shared" si="5"/>
        <v>17</v>
      </c>
      <c r="C28" s="38" t="str">
        <f>'17'!A3</f>
        <v>Accertamenti e controlli sugli abusi edilizi</v>
      </c>
      <c r="D28" s="4" t="str">
        <f>'17'!F2</f>
        <v>SI</v>
      </c>
      <c r="E28" s="4" t="str">
        <f>IF(D28="SI",IF('17'!$B$44="Presenti campi non compilati","Errore","OK"),"-")</f>
        <v>OK</v>
      </c>
      <c r="F28" s="56" t="str">
        <f>IF(D28="SI",IF('17'!$A$47&lt;&gt;"","SI","NO"),"-")</f>
        <v>SI</v>
      </c>
      <c r="G28" s="3" t="str">
        <f t="shared" si="6"/>
        <v>17 - Accertamenti e controlli sugli abusi edilizi</v>
      </c>
      <c r="H28" s="50">
        <f>IF(AND(D28="SI",E28="OK"),'17'!$B$24,"Processo non sottoposto a mappatura e valutazione del rischio")</f>
        <v>2.6666666666666665</v>
      </c>
      <c r="I28" s="50">
        <f>IF(AND(D28="SI",E28="OK"),'17'!$B$40,"")</f>
        <v>1</v>
      </c>
      <c r="J28" s="50">
        <f>IF(AND(D28="SI",E28="OK"),'17'!$B$44,"")</f>
        <v>2.6666666666666665</v>
      </c>
      <c r="L28" s="3">
        <v>17</v>
      </c>
      <c r="M28" s="44" t="str">
        <f t="shared" si="7"/>
        <v>17</v>
      </c>
      <c r="O28" s="46">
        <f t="shared" si="0"/>
        <v>0</v>
      </c>
      <c r="P28" s="46" t="str">
        <f t="shared" si="1"/>
        <v>17 - Accertamenti e controlli sugli abusi edilizi</v>
      </c>
      <c r="Q28" s="46">
        <f t="shared" si="2"/>
        <v>0</v>
      </c>
      <c r="R28" s="46">
        <f t="shared" si="3"/>
        <v>0</v>
      </c>
      <c r="S28" s="46">
        <f t="shared" si="4"/>
        <v>0</v>
      </c>
      <c r="T28" s="3">
        <v>17</v>
      </c>
      <c r="U28" t="str">
        <f>IF(AND(D28="SI",E28="OK",'17'!$A$47&lt;&gt;""),M28&amp;" - "&amp;C28,"")</f>
        <v>17 - Accertamenti e controlli sugli abusi edilizi</v>
      </c>
      <c r="V28" s="3" t="str">
        <f>IF(AND(U28&lt;&gt;"",'17'!$A$47&lt;&gt;""),'17'!$A$47,"")</f>
        <v>L'abuso edilizio può essere paragonato alle violazioni del Cds di cui alla scheda 12 e dunque due sono le direttive per la riduzione del rischio. La prima fa riferimento agli agenti e tecnici che accertano, sul territorio, gli abusi e le violazioni alla normativa urbanistica.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o la demolizione.</v>
      </c>
    </row>
    <row r="29" spans="2:22" s="3" customFormat="1" ht="20.100000000000001" customHeight="1" thickBot="1" x14ac:dyDescent="0.35">
      <c r="B29" s="58">
        <f t="shared" si="5"/>
        <v>18</v>
      </c>
      <c r="C29" s="21" t="str">
        <f>'18'!A3</f>
        <v>Incentivi economici al personale (produttività e retribuzioni di risultato)</v>
      </c>
      <c r="D29" s="4" t="str">
        <f>'18'!F2</f>
        <v>SI</v>
      </c>
      <c r="E29" s="4" t="str">
        <f>IF(D29="SI",IF('18'!$B$44="Presenti campi non compilati","Errore","OK"),"-")</f>
        <v>OK</v>
      </c>
      <c r="F29" s="56" t="str">
        <f>IF(D29="SI",IF('18'!$A$47&lt;&gt;"","SI","NO"),"-")</f>
        <v>SI</v>
      </c>
      <c r="G29" s="3" t="str">
        <f t="shared" si="6"/>
        <v>18 - Incentivi economici al personale (produttività e retribuzioni di risultato)</v>
      </c>
      <c r="H29" s="50">
        <f>IF(AND(D29="SI",E29="OK"),'18'!$B$24,"Processo non sottoposto a mappatura e valutazione del rischio")</f>
        <v>1.8333333333333333</v>
      </c>
      <c r="I29" s="50">
        <f>IF(AND(D29="SI",E29="OK"),'18'!$B$40,"")</f>
        <v>2.25</v>
      </c>
      <c r="J29" s="50">
        <f>IF(AND(D29="SI",E29="OK"),'18'!$B$44,"")</f>
        <v>4.125</v>
      </c>
      <c r="L29" s="3">
        <v>18</v>
      </c>
      <c r="M29" s="44" t="str">
        <f t="shared" si="7"/>
        <v>18</v>
      </c>
      <c r="O29" s="46">
        <f t="shared" si="0"/>
        <v>0</v>
      </c>
      <c r="P29" s="46">
        <f t="shared" si="1"/>
        <v>0</v>
      </c>
      <c r="Q29" s="46" t="str">
        <f t="shared" si="2"/>
        <v>18 - Incentivi economici al personale (produttività e retribuzioni di risultato)</v>
      </c>
      <c r="R29" s="46">
        <f t="shared" si="3"/>
        <v>0</v>
      </c>
      <c r="S29" s="46">
        <f t="shared" si="4"/>
        <v>0</v>
      </c>
      <c r="T29" s="3">
        <v>18</v>
      </c>
      <c r="U29" t="str">
        <f>IF(AND(D29="SI",E29="OK",'18'!$A$47&lt;&gt;""),M29&amp;" - "&amp;C29,"")</f>
        <v>18 - Incentivi economici al personale (produttività e retribuzioni di risultato)</v>
      </c>
      <c r="V29" s="3" t="str">
        <f>IF(AND(U29&lt;&gt;"",'18'!$A$47&lt;&gt;""),'18'!$A$47,"")</f>
        <v>Questo è un caso paradigmatico relativo ai parametri utilizzati per la valutazione del rischio che danno un risultato altissimo quando invece l'esperienza dimostra che teoricamente è difficile ipotizzare  fenomeni corruttivi, in quanto c'è il controllo reciproco dei dipendneti stessi e risulterebbe evidente ogni ipotesi premiale non in linea con i meccanismi di calcolo. A tal fine pare ovvio che la trasparenza del piano della performance debba essere altamente rigido e non derogabile e, ad ogni passaggio, sia applicata il massimo della trasparenza possibile, anche con qualche inevitabile contraccolpo in tema di riservatezza dei dati personali.</v>
      </c>
    </row>
    <row r="30" spans="2:22" s="3" customFormat="1" ht="20.100000000000001" customHeight="1" thickBot="1" x14ac:dyDescent="0.35">
      <c r="B30" s="58">
        <f t="shared" si="5"/>
        <v>19</v>
      </c>
      <c r="C30" s="21" t="str">
        <f>'19'!A3</f>
        <v>Autorizzazione all’occupazione del suolo pubblico</v>
      </c>
      <c r="D30" s="4" t="str">
        <f>'19'!F2</f>
        <v>SI</v>
      </c>
      <c r="E30" s="4" t="str">
        <f>IF(D30="SI",IF('19'!$B$44="Presenti campi non compilati","Errore","OK"),"-")</f>
        <v>OK</v>
      </c>
      <c r="F30" s="56" t="str">
        <f>IF(D30="SI",IF('19'!$A$47&lt;&gt;"","SI","NO"),"-")</f>
        <v>SI</v>
      </c>
      <c r="G30" s="3" t="str">
        <f t="shared" si="6"/>
        <v>19 - Autorizzazione all’occupazione del suolo pubblico</v>
      </c>
      <c r="H30" s="50">
        <f>IF(AND(D30="SI",E30="OK"),'19'!$B$24,"Processo non sottoposto a mappatura e valutazione del rischio")</f>
        <v>2.1666666666666665</v>
      </c>
      <c r="I30" s="50">
        <f>IF(AND(D30="SI",E30="OK"),'19'!$B$40,"")</f>
        <v>1</v>
      </c>
      <c r="J30" s="50">
        <f>IF(AND(D30="SI",E30="OK"),'19'!$B$44,"")</f>
        <v>2.1666666666666665</v>
      </c>
      <c r="L30" s="3">
        <v>19</v>
      </c>
      <c r="M30" s="44" t="str">
        <f t="shared" si="7"/>
        <v>19</v>
      </c>
      <c r="O30" s="46">
        <f t="shared" si="0"/>
        <v>0</v>
      </c>
      <c r="P30" s="46" t="str">
        <f t="shared" si="1"/>
        <v>19 - Autorizzazione all’occupazione del suolo pubblico</v>
      </c>
      <c r="Q30" s="46">
        <f t="shared" si="2"/>
        <v>0</v>
      </c>
      <c r="R30" s="46">
        <f t="shared" si="3"/>
        <v>0</v>
      </c>
      <c r="S30" s="46">
        <f t="shared" si="4"/>
        <v>0</v>
      </c>
      <c r="T30" s="3">
        <v>19</v>
      </c>
      <c r="U30" t="str">
        <f>IF(AND(D30="SI",E30="OK",'19'!$A$47&lt;&gt;""),M30&amp;" - "&amp;C30,"")</f>
        <v>19 - Autorizzazione all’occupazione del suolo pubblico</v>
      </c>
      <c r="V30" s="3" t="str">
        <f>IF(AND(U30&lt;&gt;"",'19'!$A$47&lt;&gt;""),'19'!$A$47,"")</f>
        <v>Se vengono applicate in modo chiaro e trasparente le disposizioni normative e regolamentari, non dovrebbero verificarsi fenomeni corruttivi. Questa fattispecie è comunque una di quelle in cui è rilevante anche il controllo delle entrate relative ai canoni previsti.</v>
      </c>
    </row>
    <row r="31" spans="2:22" s="3" customFormat="1" ht="30.75" customHeight="1" thickBot="1" x14ac:dyDescent="0.35">
      <c r="B31" s="58">
        <f t="shared" si="5"/>
        <v>20</v>
      </c>
      <c r="C31" s="51" t="str">
        <f>'20'!A3</f>
        <v>Autorizzazioni ex artt. 68 e 69 del TULPS (spettacoli anche viaggianti, pubblici intrattenimenti, feste da ballo, esposizioni, gare)</v>
      </c>
      <c r="D31" s="4" t="str">
        <f>'20'!$F$2</f>
        <v>SI</v>
      </c>
      <c r="E31" s="4" t="str">
        <f>IF(D31="SI",IF('20'!$B$44="Presenti campi non compilati","Errore","OK"),"-")</f>
        <v>OK</v>
      </c>
      <c r="F31" s="56" t="str">
        <f>IF(D31="SI",IF('20'!$A$47&lt;&gt;"","SI","NO"),"-")</f>
        <v>SI</v>
      </c>
      <c r="G31" s="3" t="str">
        <f t="shared" si="6"/>
        <v>20 - Autorizzazioni ex artt. 68 e 69 del TULPS (spettacoli anche viaggianti, pubblici intrattenimenti, feste da ballo, esposizioni, gare)</v>
      </c>
      <c r="H31" s="50">
        <f>IF(AND(D31="SI",E31="OK"),'20'!$B$24,"Processo non sottoposto a mappatura e valutazione del rischio")</f>
        <v>2.8333333333333335</v>
      </c>
      <c r="I31" s="50">
        <f>IF(AND(D31="SI",E31="OK"),'20'!$B$40,"")</f>
        <v>1.25</v>
      </c>
      <c r="J31" s="50">
        <f>IF(AND(D31="SI",E31="OK"),'20'!$B$44,"")</f>
        <v>3.541666666666667</v>
      </c>
      <c r="L31" s="3">
        <v>20</v>
      </c>
      <c r="M31" s="44" t="str">
        <f t="shared" si="7"/>
        <v>20</v>
      </c>
      <c r="O31" s="46">
        <f t="shared" si="0"/>
        <v>0</v>
      </c>
      <c r="P31" s="46" t="str">
        <f t="shared" si="1"/>
        <v>20 - Autorizzazioni ex artt. 68 e 69 del TULPS (spettacoli anche viaggianti, pubblici intrattenimenti, feste da ballo, esposizioni, gare)</v>
      </c>
      <c r="Q31" s="46">
        <f t="shared" si="2"/>
        <v>0</v>
      </c>
      <c r="R31" s="46">
        <f t="shared" si="3"/>
        <v>0</v>
      </c>
      <c r="S31" s="46">
        <f t="shared" si="4"/>
        <v>0</v>
      </c>
      <c r="T31" s="3">
        <v>20</v>
      </c>
      <c r="U31" t="str">
        <f>IF(AND(D31="SI",E31="OK",'20'!$A$47&lt;&gt;""),M31&amp;" - "&amp;C31,"")</f>
        <v>20 - Autorizzazioni ex artt. 68 e 69 del TULPS (spettacoli anche viaggianti, pubblici intrattenimenti, feste da ballo, esposizioni, gare)</v>
      </c>
      <c r="V31" s="3" t="str">
        <f>IF(AND(U31&lt;&gt;"",'20'!$A$47&lt;&gt;""),'20'!$A$47,"")</f>
        <v>Se vengono applicate in modo chiaro e trasparente le disposizioni normative e regolamentari, non dovrebbero verificarsi fenomeni corruttivi. Questa fattispecie è comunque una di quelle in cui è rilevante anche il controllo delle entrate relative ai canoni previsti.</v>
      </c>
    </row>
    <row r="32" spans="2:22" s="3" customFormat="1" ht="20.100000000000001" customHeight="1" thickBot="1" x14ac:dyDescent="0.35">
      <c r="B32" s="58">
        <f t="shared" si="5"/>
        <v>21</v>
      </c>
      <c r="C32" s="21" t="str">
        <f>'21'!A3</f>
        <v>Permesso di costruire convenzionato</v>
      </c>
      <c r="D32" s="4" t="str">
        <f>'21'!$F$2</f>
        <v>SI</v>
      </c>
      <c r="E32" s="4" t="str">
        <f>IF(D32="SI",IF('21'!$B$44="Presenti campi non compilati","Errore","OK"),"-")</f>
        <v>OK</v>
      </c>
      <c r="F32" s="56" t="str">
        <f>IF(D32="SI",IF('21'!$A$47&lt;&gt;"","SI","NO"),"-")</f>
        <v>SI</v>
      </c>
      <c r="G32" s="3" t="str">
        <f t="shared" si="6"/>
        <v>21 - Permesso di costruire convenzionato</v>
      </c>
      <c r="H32" s="50">
        <f>IF(AND(D32="SI",E32="OK"),'21'!$B$24,"Processo non sottoposto a mappatura e valutazione del rischio")</f>
        <v>3.3333333333333335</v>
      </c>
      <c r="I32" s="50">
        <f>IF(AND(D32="SI",E32="OK"),'21'!$B$40,"")</f>
        <v>1.25</v>
      </c>
      <c r="J32" s="50">
        <f>IF(AND(D32="SI",E32="OK"),'21'!$B$44,"")</f>
        <v>4.166666666666667</v>
      </c>
      <c r="L32" s="3">
        <v>21</v>
      </c>
      <c r="M32" s="44" t="str">
        <f t="shared" si="7"/>
        <v>21</v>
      </c>
      <c r="O32" s="46">
        <f t="shared" si="0"/>
        <v>0</v>
      </c>
      <c r="P32" s="46">
        <f t="shared" si="1"/>
        <v>0</v>
      </c>
      <c r="Q32" s="46" t="str">
        <f t="shared" si="2"/>
        <v>21 - Permesso di costruire convenzionato</v>
      </c>
      <c r="R32" s="46">
        <f t="shared" si="3"/>
        <v>0</v>
      </c>
      <c r="S32" s="46">
        <f t="shared" si="4"/>
        <v>0</v>
      </c>
      <c r="T32" s="3">
        <v>21</v>
      </c>
      <c r="U32" t="str">
        <f>IF(AND(D32="SI",E32="OK",'21'!$A$47&lt;&gt;""),M32&amp;" - "&amp;C32,"")</f>
        <v>21 - Permesso di costruire convenzionato</v>
      </c>
      <c r="V32" s="3" t="str">
        <f>IF(AND(U32&lt;&gt;"",'21'!$A$47&lt;&gt;""),'21'!$A$47,"")</f>
        <v>Come per la scheda 6 (Permesso di costruire) l'accesso agli uffici dei progettisti professionisti, degli impresari edili e dei proprietari di terreni edificabili o edifici che possono essere oggetto di interventi di questo tipo dovrà essere disciplinato in modo chiaro e basato su principi previamente definiti. In caso di convenzioni si dovrà dare conto nei provvedimenti finali delle motivazioni che hanno portato al rilascio, specie nella definizione deli aspetti soggettivi dei beneficiari.</v>
      </c>
    </row>
    <row r="33" spans="2:22" s="3" customFormat="1" ht="20.100000000000001" customHeight="1" thickBot="1" x14ac:dyDescent="0.35">
      <c r="B33" s="58">
        <f t="shared" si="5"/>
        <v>22</v>
      </c>
      <c r="C33" s="21" t="str">
        <f>'22'!A3</f>
        <v>Pratiche anagrafiche</v>
      </c>
      <c r="D33" s="4" t="str">
        <f>'22'!$F$2</f>
        <v>SI</v>
      </c>
      <c r="E33" s="4" t="str">
        <f>IF(D33="SI",IF('22'!$B$44="Presenti campi non compilati","Errore","OK"),"-")</f>
        <v>OK</v>
      </c>
      <c r="F33" s="56" t="str">
        <f>IF(D33="SI",IF('22'!$A$47&lt;&gt;"","SI","NO"),"-")</f>
        <v>SI</v>
      </c>
      <c r="G33" s="3" t="str">
        <f t="shared" si="6"/>
        <v>22 - Pratiche anagrafiche</v>
      </c>
      <c r="H33" s="50">
        <f>IF(AND(D33="SI",E33="OK"),'22'!$B$24,"Processo non sottoposto a mappatura e valutazione del rischio")</f>
        <v>2.1666666666666665</v>
      </c>
      <c r="I33" s="50">
        <f>IF(AND(D33="SI",E33="OK"),'22'!$B$40,"")</f>
        <v>1</v>
      </c>
      <c r="J33" s="50">
        <f>IF(AND(D33="SI",E33="OK"),'22'!$B$44,"")</f>
        <v>2.1666666666666665</v>
      </c>
      <c r="L33" s="3">
        <v>22</v>
      </c>
      <c r="M33" s="44" t="str">
        <f t="shared" si="7"/>
        <v>22</v>
      </c>
      <c r="O33" s="46">
        <f t="shared" si="0"/>
        <v>0</v>
      </c>
      <c r="P33" s="46" t="str">
        <f t="shared" si="1"/>
        <v>22 - Pratiche anagrafiche</v>
      </c>
      <c r="Q33" s="46">
        <f t="shared" si="2"/>
        <v>0</v>
      </c>
      <c r="R33" s="46">
        <f t="shared" si="3"/>
        <v>0</v>
      </c>
      <c r="S33" s="46">
        <f t="shared" si="4"/>
        <v>0</v>
      </c>
      <c r="T33" s="3">
        <v>22</v>
      </c>
      <c r="U33" t="str">
        <f>IF(AND(D33="SI",E33="OK",'22'!$A$47&lt;&gt;""),M33&amp;" - "&amp;C33,"")</f>
        <v>22 - Pratiche anagrafiche</v>
      </c>
      <c r="V33" s="3" t="str">
        <f>IF(AND(U33&lt;&gt;"",'22'!$A$47&lt;&gt;""),'22'!$A$47,"")</f>
        <v>In questo ente si sono adottate tutte le misure previste dall'ordinamento anagrafico al fine di avere accertamenti anagrafici, eseguiti da personale diverso dagli ufficiali d'anagrafe, scrupolosi e puntuali. Si consiglia la rotazione del personale impiegato negli accertamenti e di sottoporre tutte le pratiche anagrafiche sia immigratorie che di cambio indirizzoad accertamento eseguito dalla poliza municipale.</v>
      </c>
    </row>
    <row r="34" spans="2:22" s="3" customFormat="1" ht="20.100000000000001" customHeight="1" thickBot="1" x14ac:dyDescent="0.35">
      <c r="B34" s="58">
        <f t="shared" si="5"/>
        <v>23</v>
      </c>
      <c r="C34" s="21" t="str">
        <f>'23'!A3</f>
        <v>Documenti di identità</v>
      </c>
      <c r="D34" s="4" t="str">
        <f>'23'!$F$2</f>
        <v>SI</v>
      </c>
      <c r="E34" s="4" t="str">
        <f>IF(D34="SI",IF('23'!$B$44="Presenti campi non compilati","Errore","OK"),"-")</f>
        <v>OK</v>
      </c>
      <c r="F34" s="56" t="str">
        <f>IF(D34="SI",IF('23'!$A$47&lt;&gt;"","SI","NO"),"-")</f>
        <v>SI</v>
      </c>
      <c r="G34" s="3" t="str">
        <f t="shared" si="6"/>
        <v>23 - Documenti di identità</v>
      </c>
      <c r="H34" s="50">
        <f>IF(AND(D34="SI",E34="OK"),'23'!$B$24,"Processo non sottoposto a mappatura e valutazione del rischio")</f>
        <v>2</v>
      </c>
      <c r="I34" s="50">
        <f>IF(AND(D34="SI",E34="OK"),'23'!$B$40,"")</f>
        <v>1</v>
      </c>
      <c r="J34" s="50">
        <f>IF(AND(D34="SI",E34="OK"),'23'!$B$44,"")</f>
        <v>2</v>
      </c>
      <c r="L34" s="3">
        <v>23</v>
      </c>
      <c r="M34" s="44" t="str">
        <f t="shared" si="7"/>
        <v>23</v>
      </c>
      <c r="O34" s="46">
        <f t="shared" si="0"/>
        <v>0</v>
      </c>
      <c r="P34" s="46" t="str">
        <f t="shared" si="1"/>
        <v>23 - Documenti di identità</v>
      </c>
      <c r="Q34" s="46">
        <f t="shared" si="2"/>
        <v>0</v>
      </c>
      <c r="R34" s="46">
        <f t="shared" si="3"/>
        <v>0</v>
      </c>
      <c r="S34" s="46">
        <f t="shared" si="4"/>
        <v>0</v>
      </c>
      <c r="T34" s="3">
        <v>23</v>
      </c>
      <c r="U34" t="str">
        <f>IF(AND(D34="SI",E34="OK",'23'!$A$47&lt;&gt;""),M34&amp;" - "&amp;C34,"")</f>
        <v>23 - Documenti di identità</v>
      </c>
      <c r="V34" s="3" t="str">
        <f>IF(AND(U34&lt;&gt;"",'23'!$A$47&lt;&gt;""),'23'!$A$47,"")</f>
        <v>Se il comune è tra quelli che rilasciano la CIE: "La procedura centralizzata della carta d'identità elettronica, con l'associazione delle impronte digitali, elimina pressoché totalmente ogni ipotesi corruttiva"  Se il comune non rilascia la CIE: La carta d'identità viene in questo ente rilascaiata solo mediante la rpocedura informatica e dogni rilascio è associato in modo permanente alla procedura anagrafica. Risulta complesso pertanto assegnare un'identità diversa dalla propria ai richiedenti. Inoltre il rilascio immediato allo sportello, obbligatorio per tutti, evita ogni "tentazione corruttiva" per un rilascio veloce o preferenziale.</v>
      </c>
    </row>
    <row r="35" spans="2:22" s="3" customFormat="1" ht="20.100000000000001" customHeight="1" thickBot="1" x14ac:dyDescent="0.35">
      <c r="B35" s="58">
        <f t="shared" si="5"/>
        <v>24</v>
      </c>
      <c r="C35" s="21" t="str">
        <f>'24'!A3</f>
        <v>Servizi per minori e famiglie (servizio svolto dal CSSM e non dal Comune)</v>
      </c>
      <c r="D35" s="4" t="str">
        <f>'24'!$F$2</f>
        <v>SI</v>
      </c>
      <c r="E35" s="4" t="str">
        <f>IF(D35="SI",IF('24'!$B$44="Presenti campi non compilati","Errore","OK"),"-")</f>
        <v>OK</v>
      </c>
      <c r="F35" s="56" t="str">
        <f>IF(D35="SI",IF('24'!$A$47&lt;&gt;"","SI","NO"),"-")</f>
        <v>SI</v>
      </c>
      <c r="G35" s="3" t="str">
        <f t="shared" si="6"/>
        <v>24 - Servizi per minori e famiglie (servizio svolto dal CSSM e non dal Comune)</v>
      </c>
      <c r="H35" s="50">
        <f>IF(AND(D35="SI",E35="OK"),'24'!$B$24,"Processo non sottoposto a mappatura e valutazione del rischio")</f>
        <v>3.5</v>
      </c>
      <c r="I35" s="50">
        <f>IF(AND(D35="SI",E35="OK"),'24'!$B$40,"")</f>
        <v>1.25</v>
      </c>
      <c r="J35" s="50">
        <f>IF(AND(D35="SI",E35="OK"),'24'!$B$44,"")</f>
        <v>4.375</v>
      </c>
      <c r="L35" s="3">
        <v>24</v>
      </c>
      <c r="M35" s="44" t="str">
        <f t="shared" si="7"/>
        <v>24</v>
      </c>
      <c r="O35" s="46">
        <f t="shared" si="0"/>
        <v>0</v>
      </c>
      <c r="P35" s="46">
        <f t="shared" si="1"/>
        <v>0</v>
      </c>
      <c r="Q35" s="46" t="str">
        <f t="shared" si="2"/>
        <v>24 - Servizi per minori e famiglie (servizio svolto dal CSSM e non dal Comune)</v>
      </c>
      <c r="R35" s="46">
        <f t="shared" si="3"/>
        <v>0</v>
      </c>
      <c r="S35" s="46">
        <f t="shared" si="4"/>
        <v>0</v>
      </c>
      <c r="T35" s="3">
        <v>24</v>
      </c>
      <c r="U35" t="str">
        <f>IF(AND(D35="SI",E35="OK",'24'!$A$47&lt;&gt;""),M35&amp;" - "&amp;C35,"")</f>
        <v>24 - Servizi per minori e famiglie (servizio svolto dal CSSM e non dal Comune)</v>
      </c>
      <c r="V35" s="3" t="str">
        <f>IF(AND(U35&lt;&gt;"",'24'!$A$47&lt;&gt;""),'24'!$A$47,"")</f>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v>
      </c>
    </row>
    <row r="36" spans="2:22" s="3" customFormat="1" ht="20.100000000000001" customHeight="1" thickBot="1" x14ac:dyDescent="0.35">
      <c r="B36" s="58">
        <f t="shared" si="5"/>
        <v>25</v>
      </c>
      <c r="C36" s="21" t="str">
        <f>'25'!A3</f>
        <v>Servizi assistenziali e socio-sanitari per anziani (servizio svolto dal CSSM e non dal Comune)</v>
      </c>
      <c r="D36" s="4" t="str">
        <f>'25'!$F$2</f>
        <v>SI</v>
      </c>
      <c r="E36" s="4" t="str">
        <f>IF(D36="SI",IF('25'!$B$44="Presenti campi non compilati","Errore","OK"),"-")</f>
        <v>OK</v>
      </c>
      <c r="F36" s="56" t="str">
        <f>IF(D36="SI",IF('25'!$A$47&lt;&gt;"","SI","NO"),"-")</f>
        <v>SI</v>
      </c>
      <c r="G36" s="3" t="str">
        <f t="shared" si="6"/>
        <v>25 - Servizi assistenziali e socio-sanitari per anziani (servizio svolto dal CSSM e non dal Comune)</v>
      </c>
      <c r="H36" s="50">
        <f>IF(AND(D36="SI",E36="OK"),'25'!$B$24,"Processo non sottoposto a mappatura e valutazione del rischio")</f>
        <v>3.5</v>
      </c>
      <c r="I36" s="50">
        <f>IF(AND(D36="SI",E36="OK"),'25'!$B$40,"")</f>
        <v>1.25</v>
      </c>
      <c r="J36" s="50">
        <f>IF(AND(D36="SI",E36="OK"),'25'!$B$44,"")</f>
        <v>4.375</v>
      </c>
      <c r="L36" s="3">
        <v>25</v>
      </c>
      <c r="M36" s="44" t="str">
        <f t="shared" si="7"/>
        <v>25</v>
      </c>
      <c r="O36" s="46">
        <f t="shared" si="0"/>
        <v>0</v>
      </c>
      <c r="P36" s="46">
        <f t="shared" si="1"/>
        <v>0</v>
      </c>
      <c r="Q36" s="46" t="str">
        <f t="shared" si="2"/>
        <v>25 - Servizi assistenziali e socio-sanitari per anziani (servizio svolto dal CSSM e non dal Comune)</v>
      </c>
      <c r="R36" s="46">
        <f t="shared" si="3"/>
        <v>0</v>
      </c>
      <c r="S36" s="46">
        <f t="shared" si="4"/>
        <v>0</v>
      </c>
      <c r="T36" s="3">
        <v>25</v>
      </c>
      <c r="U36" t="str">
        <f>IF(AND(D36="SI",E36="OK",'25'!$A$47&lt;&gt;""),M36&amp;" - "&amp;C36,"")</f>
        <v>25 - Servizi assistenziali e socio-sanitari per anziani (servizio svolto dal CSSM e non dal Comune)</v>
      </c>
      <c r="V36" s="3" t="str">
        <f>IF(AND(U36&lt;&gt;"",'25'!$A$47&lt;&gt;""),'25'!$A$47,"")</f>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v>
      </c>
    </row>
    <row r="37" spans="2:22" s="3" customFormat="1" ht="20.100000000000001" customHeight="1" thickBot="1" x14ac:dyDescent="0.35">
      <c r="B37" s="58">
        <f t="shared" si="5"/>
        <v>26</v>
      </c>
      <c r="C37" s="21" t="str">
        <f>'26'!A3</f>
        <v>Servizi per disabili (servizio svolto dal CSSM e non dal Comune)</v>
      </c>
      <c r="D37" s="4" t="str">
        <f>'26'!$F$2</f>
        <v>SI</v>
      </c>
      <c r="E37" s="4" t="str">
        <f>IF(D37="SI",IF('26'!$B$44="Presenti campi non compilati","Errore","OK"),"-")</f>
        <v>OK</v>
      </c>
      <c r="F37" s="56" t="str">
        <f>IF(D37="SI",IF('26'!$A$47&lt;&gt;"","SI","NO"),"-")</f>
        <v>SI</v>
      </c>
      <c r="G37" s="3" t="str">
        <f t="shared" si="6"/>
        <v>26 - Servizi per disabili (servizio svolto dal CSSM e non dal Comune)</v>
      </c>
      <c r="H37" s="50">
        <f>IF(AND(D37="SI",E37="OK"),'26'!$B$24,"Processo non sottoposto a mappatura e valutazione del rischio")</f>
        <v>3.5</v>
      </c>
      <c r="I37" s="50">
        <f>IF(AND(D37="SI",E37="OK"),'26'!$B$40,"")</f>
        <v>1.25</v>
      </c>
      <c r="J37" s="50">
        <f>IF(AND(D37="SI",E37="OK"),'26'!$B$44,"")</f>
        <v>4.375</v>
      </c>
      <c r="L37" s="3">
        <v>26</v>
      </c>
      <c r="M37" s="44" t="str">
        <f t="shared" si="7"/>
        <v>26</v>
      </c>
      <c r="O37" s="46">
        <f t="shared" si="0"/>
        <v>0</v>
      </c>
      <c r="P37" s="46">
        <f t="shared" si="1"/>
        <v>0</v>
      </c>
      <c r="Q37" s="46" t="str">
        <f t="shared" si="2"/>
        <v>26 - Servizi per disabili (servizio svolto dal CSSM e non dal Comune)</v>
      </c>
      <c r="R37" s="46">
        <f t="shared" si="3"/>
        <v>0</v>
      </c>
      <c r="S37" s="46">
        <f t="shared" si="4"/>
        <v>0</v>
      </c>
      <c r="T37" s="3">
        <v>26</v>
      </c>
      <c r="U37" t="str">
        <f>IF(AND(D37="SI",E37="OK",'26'!$A$47&lt;&gt;""),M37&amp;" - "&amp;C37,"")</f>
        <v>26 - Servizi per disabili (servizio svolto dal CSSM e non dal Comune)</v>
      </c>
      <c r="V37" s="3" t="str">
        <f>IF(AND(U37&lt;&gt;"",'26'!$A$47&lt;&gt;""),'26'!$A$47,"")</f>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v>
      </c>
    </row>
    <row r="38" spans="2:22" s="3" customFormat="1" ht="20.100000000000001" customHeight="1" thickBot="1" x14ac:dyDescent="0.35">
      <c r="B38" s="58">
        <f t="shared" si="5"/>
        <v>27</v>
      </c>
      <c r="C38" s="21" t="str">
        <f>'27'!A3</f>
        <v>Servizi per adulti in difficoltà (servizio svolto dal CSSM e non dal Comune)</v>
      </c>
      <c r="D38" s="4" t="str">
        <f>'27'!$F$2</f>
        <v>SI</v>
      </c>
      <c r="E38" s="4" t="str">
        <f>IF(D38="SI",IF('27'!$B$44="Presenti campi non compilati","Errore","OK"),"-")</f>
        <v>OK</v>
      </c>
      <c r="F38" s="56" t="str">
        <f>IF(D38="SI",IF('27'!$A$47&lt;&gt;"","SI","NO"),"-")</f>
        <v>SI</v>
      </c>
      <c r="G38" s="3" t="str">
        <f t="shared" si="6"/>
        <v>27 - Servizi per adulti in difficoltà (servizio svolto dal CSSM e non dal Comune)</v>
      </c>
      <c r="H38" s="50">
        <f>IF(AND(D38="SI",E38="OK"),'27'!$B$24,"Processo non sottoposto a mappatura e valutazione del rischio")</f>
        <v>3.5</v>
      </c>
      <c r="I38" s="50">
        <f>IF(AND(D38="SI",E38="OK"),'27'!$B$40,"")</f>
        <v>1.25</v>
      </c>
      <c r="J38" s="50">
        <f>IF(AND(D38="SI",E38="OK"),'27'!$B$44,"")</f>
        <v>4.375</v>
      </c>
      <c r="L38" s="3">
        <v>27</v>
      </c>
      <c r="M38" s="44" t="str">
        <f t="shared" si="7"/>
        <v>27</v>
      </c>
      <c r="O38" s="46">
        <f t="shared" si="0"/>
        <v>0</v>
      </c>
      <c r="P38" s="46">
        <f t="shared" si="1"/>
        <v>0</v>
      </c>
      <c r="Q38" s="46" t="str">
        <f t="shared" si="2"/>
        <v>27 - Servizi per adulti in difficoltà (servizio svolto dal CSSM e non dal Comune)</v>
      </c>
      <c r="R38" s="46">
        <f t="shared" si="3"/>
        <v>0</v>
      </c>
      <c r="S38" s="46">
        <f t="shared" si="4"/>
        <v>0</v>
      </c>
      <c r="T38" s="3">
        <v>27</v>
      </c>
      <c r="U38" t="str">
        <f>IF(AND(D38="SI",E38="OK",'27'!$A$47&lt;&gt;""),M38&amp;" - "&amp;C38,"")</f>
        <v>27 - Servizi per adulti in difficoltà (servizio svolto dal CSSM e non dal Comune)</v>
      </c>
      <c r="V38" s="3" t="str">
        <f>IF(AND(U38&lt;&gt;"",'27'!$A$47&lt;&gt;""),'27'!$A$47,"")</f>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v>
      </c>
    </row>
    <row r="39" spans="2:22" s="3" customFormat="1" ht="20.100000000000001" customHeight="1" thickBot="1" x14ac:dyDescent="0.35">
      <c r="B39" s="58">
        <f t="shared" si="5"/>
        <v>28</v>
      </c>
      <c r="C39" s="21" t="str">
        <f>'28'!A3</f>
        <v>Servizi di integrazione dei cittadini stranieri (servizio svolto dal CSSM e non dal Comune)</v>
      </c>
      <c r="D39" s="4" t="str">
        <f>'28'!$F$2</f>
        <v>SI</v>
      </c>
      <c r="E39" s="4" t="str">
        <f>IF(D39="SI",IF('28'!$B$44="Presenti campi non compilati","Errore","OK"),"-")</f>
        <v>OK</v>
      </c>
      <c r="F39" s="56" t="str">
        <f>IF(D39="SI",IF('28'!$A$47&lt;&gt;"","SI","NO"),"-")</f>
        <v>SI</v>
      </c>
      <c r="G39" s="3" t="str">
        <f t="shared" si="6"/>
        <v>28 - Servizi di integrazione dei cittadini stranieri (servizio svolto dal CSSM e non dal Comune)</v>
      </c>
      <c r="H39" s="50">
        <f>IF(AND(D39="SI",E39="OK"),'28'!$B$24,"Processo non sottoposto a mappatura e valutazione del rischio")</f>
        <v>3.5</v>
      </c>
      <c r="I39" s="50">
        <f>IF(AND(D39="SI",E39="OK"),'28'!$B$40,"")</f>
        <v>1.25</v>
      </c>
      <c r="J39" s="50">
        <f>IF(AND(D39="SI",E39="OK"),'28'!$B$44,"")</f>
        <v>4.375</v>
      </c>
      <c r="L39" s="3">
        <v>28</v>
      </c>
      <c r="M39" s="44" t="str">
        <f t="shared" si="7"/>
        <v>28</v>
      </c>
      <c r="O39" s="46">
        <f t="shared" si="0"/>
        <v>0</v>
      </c>
      <c r="P39" s="46">
        <f t="shared" si="1"/>
        <v>0</v>
      </c>
      <c r="Q39" s="46" t="str">
        <f t="shared" si="2"/>
        <v>28 - Servizi di integrazione dei cittadini stranieri (servizio svolto dal CSSM e non dal Comune)</v>
      </c>
      <c r="R39" s="46">
        <f t="shared" si="3"/>
        <v>0</v>
      </c>
      <c r="S39" s="46">
        <f t="shared" si="4"/>
        <v>0</v>
      </c>
      <c r="T39" s="3">
        <v>28</v>
      </c>
      <c r="U39" t="str">
        <f>IF(AND(D39="SI",E39="OK",'28'!$A$47&lt;&gt;""),M39&amp;" - "&amp;C39,"")</f>
        <v>28 - Servizi di integrazione dei cittadini stranieri (servizio svolto dal CSSM e non dal Comune)</v>
      </c>
      <c r="V39" s="3" t="str">
        <f>IF(AND(U39&lt;&gt;"",'28'!$A$47&lt;&gt;""),'28'!$A$47,"")</f>
        <v>Per i servizi che comportano la corresponsione di contributi in denaro si faccia riferimento alle prescrizioni di cui alla scheda n. 8 sulla corresponisone dei benefici economici. Per i servizi in cui si debba disporre il ricovero in strutture o interventi similari, si dovranno utilizzare solo strutture accreditate secondo la normativa regionale e convenzionate con i servizi comunali e distrettuali (o consorziali per gli enti che hanno questa dimensione sovracomunale). Andrà sempre tenuto conto della regolarità del soggiorno dei beneficiari in contatto costanete con lo sportello per l'immigrazione e l'ufficio stranieri della questura.</v>
      </c>
    </row>
    <row r="40" spans="2:22" s="3" customFormat="1" ht="20.100000000000001" customHeight="1" thickBot="1" x14ac:dyDescent="0.35">
      <c r="B40" s="58">
        <f t="shared" si="5"/>
        <v>29</v>
      </c>
      <c r="C40" s="21" t="str">
        <f>'29'!A3</f>
        <v>Raccolta e smaltimento rifiuti</v>
      </c>
      <c r="D40" s="4" t="str">
        <f>'29'!$F$2</f>
        <v>SI</v>
      </c>
      <c r="E40" s="4" t="str">
        <f>IF(D40="SI",IF('29'!$B$44="Presenti campi non compilati","Errore","OK"),"-")</f>
        <v>OK</v>
      </c>
      <c r="F40" s="56" t="str">
        <f>IF(D40="SI",IF('29'!$A$47&lt;&gt;"","SI","NO"),"-")</f>
        <v>SI</v>
      </c>
      <c r="G40" s="3" t="str">
        <f t="shared" si="6"/>
        <v>29 - Raccolta e smaltimento rifiuti</v>
      </c>
      <c r="H40" s="50">
        <f>IF(AND(D40="SI",E40="OK"),'29'!$B$24,"Processo non sottoposto a mappatura e valutazione del rischio")</f>
        <v>3.6666666666666665</v>
      </c>
      <c r="I40" s="50">
        <f>IF(AND(D40="SI",E40="OK"),'29'!$B$40,"")</f>
        <v>1.25</v>
      </c>
      <c r="J40" s="50">
        <f>IF(AND(D40="SI",E40="OK"),'29'!$B$44,"")</f>
        <v>4.583333333333333</v>
      </c>
      <c r="L40" s="3">
        <v>29</v>
      </c>
      <c r="M40" s="44" t="str">
        <f t="shared" si="7"/>
        <v>29</v>
      </c>
      <c r="O40" s="46">
        <f t="shared" si="0"/>
        <v>0</v>
      </c>
      <c r="P40" s="46">
        <f t="shared" si="1"/>
        <v>0</v>
      </c>
      <c r="Q40" s="46" t="str">
        <f t="shared" si="2"/>
        <v>29 - Raccolta e smaltimento rifiuti</v>
      </c>
      <c r="R40" s="46">
        <f t="shared" si="3"/>
        <v>0</v>
      </c>
      <c r="S40" s="46">
        <f t="shared" si="4"/>
        <v>0</v>
      </c>
      <c r="T40" s="3">
        <v>29</v>
      </c>
      <c r="U40" t="str">
        <f>IF(AND(D40="SI",E40="OK",'29'!$A$47&lt;&gt;""),M40&amp;" - "&amp;C40,"")</f>
        <v>29 - Raccolta e smaltimento rifiuti</v>
      </c>
      <c r="V40" s="3" t="str">
        <f>IF(AND(U40&lt;&gt;"",'29'!$A$47&lt;&gt;""),'29'!$A$47,"")</f>
        <v>I processi che ineriscono alla raccolta pratica e allo smaltimento quotidiano saranno rispondenti al contratto di servizio con l'ente gestore e pertanto sono difficili da individuare fattispecie corruttive. Ben diverso è il rischio teorico di scelta del contraente per la gestione del servizio. Questo ente ha fatto una scelta ... [ qui ogni ente è bene che personalizzi la scheda con riferimento al soggetto gestore e alla modalità di assegnazione del servizio]</v>
      </c>
    </row>
    <row r="41" spans="2:22" s="3" customFormat="1" ht="20.100000000000001" customHeight="1" thickBot="1" x14ac:dyDescent="0.35">
      <c r="B41" s="58">
        <f t="shared" si="5"/>
        <v>30</v>
      </c>
      <c r="C41" s="21" t="str">
        <f>'30'!A3</f>
        <v>Gestione del protocollo</v>
      </c>
      <c r="D41" s="4" t="str">
        <f>'30'!$F$2</f>
        <v>SI</v>
      </c>
      <c r="E41" s="4" t="str">
        <f>IF(D41="SI",IF('30'!$B$44="Presenti campi non compilati","Errore","OK"),"-")</f>
        <v>OK</v>
      </c>
      <c r="F41" s="56" t="str">
        <f>IF(D41="SI",IF('30'!$A$47&lt;&gt;"","SI","NO"),"-")</f>
        <v>SI</v>
      </c>
      <c r="G41" s="3" t="str">
        <f t="shared" si="6"/>
        <v>30 - Gestione del protocollo</v>
      </c>
      <c r="H41" s="50">
        <f>IF(AND(D41="SI",E41="OK"),'30'!$B$24,"Processo non sottoposto a mappatura e valutazione del rischio")</f>
        <v>1.1666666666666667</v>
      </c>
      <c r="I41" s="50">
        <f>IF(AND(D41="SI",E41="OK"),'30'!$B$40,"")</f>
        <v>0.75</v>
      </c>
      <c r="J41" s="50">
        <f>IF(AND(D41="SI",E41="OK"),'30'!$B$44,"")</f>
        <v>0.875</v>
      </c>
      <c r="L41" s="3">
        <v>30</v>
      </c>
      <c r="M41" s="44" t="str">
        <f t="shared" si="7"/>
        <v>30</v>
      </c>
      <c r="O41" s="46" t="str">
        <f t="shared" si="0"/>
        <v>30 - Gestione del protocollo</v>
      </c>
      <c r="P41" s="46">
        <f t="shared" si="1"/>
        <v>0</v>
      </c>
      <c r="Q41" s="46">
        <f t="shared" si="2"/>
        <v>0</v>
      </c>
      <c r="R41" s="46">
        <f t="shared" si="3"/>
        <v>0</v>
      </c>
      <c r="S41" s="46">
        <f t="shared" si="4"/>
        <v>0</v>
      </c>
      <c r="T41" s="3">
        <v>30</v>
      </c>
      <c r="U41" t="str">
        <f>IF(AND(D41="SI",E41="OK",'30'!$A$47&lt;&gt;""),M41&amp;" - "&amp;C41,"")</f>
        <v>30 - Gestione del protocollo</v>
      </c>
      <c r="V41" s="3" t="str">
        <f>IF(AND(U41&lt;&gt;"",'30'!$A$47&lt;&gt;""),'30'!$A$47,"")</f>
        <v>Non si registrano pericoli corruttivi anche perché questo ente si è dotato del protocollo elettronico con profilatura dei flussi.</v>
      </c>
    </row>
    <row r="42" spans="2:22" s="3" customFormat="1" ht="20.100000000000001" customHeight="1" thickBot="1" x14ac:dyDescent="0.35">
      <c r="B42" s="58">
        <f t="shared" si="5"/>
        <v>31</v>
      </c>
      <c r="C42" s="21" t="str">
        <f>'31'!A3</f>
        <v>Gestione dell'archivio</v>
      </c>
      <c r="D42" s="4" t="str">
        <f>'31'!$F$2</f>
        <v>SI</v>
      </c>
      <c r="E42" s="4" t="str">
        <f>IF(D42="SI",IF('31'!$B$44="Presenti campi non compilati","Errore","OK"),"-")</f>
        <v>OK</v>
      </c>
      <c r="F42" s="56" t="str">
        <f>IF(D42="SI",IF('31'!$A$47&lt;&gt;"","SI","NO"),"-")</f>
        <v>SI</v>
      </c>
      <c r="G42" s="3" t="str">
        <f t="shared" si="6"/>
        <v>31 - Gestione dell'archivio</v>
      </c>
      <c r="H42" s="50">
        <f>IF(AND(D42="SI",E42="OK"),'31'!$B$24,"Processo non sottoposto a mappatura e valutazione del rischio")</f>
        <v>1.1666666666666667</v>
      </c>
      <c r="I42" s="50">
        <f>IF(AND(D42="SI",E42="OK"),'31'!$B$40,"")</f>
        <v>0.75</v>
      </c>
      <c r="J42" s="50">
        <f>IF(AND(D42="SI",E42="OK"),'31'!$B$44,"")</f>
        <v>0.875</v>
      </c>
      <c r="L42" s="3">
        <v>31</v>
      </c>
      <c r="M42" s="44" t="str">
        <f t="shared" si="7"/>
        <v>31</v>
      </c>
      <c r="O42" s="46" t="str">
        <f t="shared" si="0"/>
        <v>31 - Gestione dell'archivio</v>
      </c>
      <c r="P42" s="46">
        <f t="shared" si="1"/>
        <v>0</v>
      </c>
      <c r="Q42" s="46">
        <f t="shared" si="2"/>
        <v>0</v>
      </c>
      <c r="R42" s="46">
        <f t="shared" si="3"/>
        <v>0</v>
      </c>
      <c r="S42" s="46">
        <f t="shared" si="4"/>
        <v>0</v>
      </c>
      <c r="T42" s="3">
        <v>31</v>
      </c>
      <c r="U42" t="str">
        <f>IF(AND(D42="SI",E42="OK",'31'!$A$47&lt;&gt;""),M42&amp;" - "&amp;C42,"")</f>
        <v>31 - Gestione dell'archivio</v>
      </c>
      <c r="V42" s="3" t="str">
        <f>IF(AND(U42&lt;&gt;"",'31'!$A$47&lt;&gt;""),'31'!$A$47,"")</f>
        <v>Non si registrano pericoli corruttivi anche perché questo ente si è dotato di un manuale di gestione documentale che, unitamente al protocollo elettronico, determina una profilatura dei flussi documentali.</v>
      </c>
    </row>
    <row r="43" spans="2:22" s="3" customFormat="1" ht="20.100000000000001" customHeight="1" thickBot="1" x14ac:dyDescent="0.35">
      <c r="B43" s="58">
        <f t="shared" si="5"/>
        <v>32</v>
      </c>
      <c r="C43" s="21" t="str">
        <f>'32'!A3</f>
        <v>Gestione delle sepolture e dei loculi</v>
      </c>
      <c r="D43" s="4" t="str">
        <f>'32'!$F$2</f>
        <v>SI</v>
      </c>
      <c r="E43" s="4" t="str">
        <f>IF(D43="SI",IF('32'!$B$44="Presenti campi non compilati","Errore","OK"),"-")</f>
        <v>OK</v>
      </c>
      <c r="F43" s="56" t="str">
        <f>IF(D43="SI",IF('32'!$A$47&lt;&gt;"","SI","NO"),"-")</f>
        <v>SI</v>
      </c>
      <c r="G43" s="3" t="str">
        <f t="shared" si="6"/>
        <v>32 - Gestione delle sepolture e dei loculi</v>
      </c>
      <c r="H43" s="50">
        <f>IF(AND(D43="SI",E43="OK"),'32'!$B$24,"Processo non sottoposto a mappatura e valutazione del rischio")</f>
        <v>2.1666666666666665</v>
      </c>
      <c r="I43" s="50">
        <f>IF(AND(D43="SI",E43="OK"),'32'!$B$40,"")</f>
        <v>1</v>
      </c>
      <c r="J43" s="50">
        <f>IF(AND(D43="SI",E43="OK"),'32'!$B$44,"")</f>
        <v>2.1666666666666665</v>
      </c>
      <c r="L43" s="3">
        <v>32</v>
      </c>
      <c r="M43" s="44" t="str">
        <f t="shared" si="7"/>
        <v>32</v>
      </c>
      <c r="O43" s="46">
        <f t="shared" si="0"/>
        <v>0</v>
      </c>
      <c r="P43" s="46" t="str">
        <f t="shared" si="1"/>
        <v>32 - Gestione delle sepolture e dei loculi</v>
      </c>
      <c r="Q43" s="46">
        <f t="shared" si="2"/>
        <v>0</v>
      </c>
      <c r="R43" s="46">
        <f t="shared" si="3"/>
        <v>0</v>
      </c>
      <c r="S43" s="46">
        <f t="shared" si="4"/>
        <v>0</v>
      </c>
      <c r="T43" s="3">
        <v>32</v>
      </c>
      <c r="U43" t="str">
        <f>IF(AND(D43="SI",E43="OK",'32'!$A$47&lt;&gt;""),M43&amp;" - "&amp;C43,"")</f>
        <v>32 - Gestione delle sepolture e dei loculi</v>
      </c>
      <c r="V43" s="3" t="str">
        <f>IF(AND(U43&lt;&gt;"",'32'!$A$47&lt;&gt;""),'32'!$A$47,"")</f>
        <v>Il forte controllo sociale derivato dalla forte esposizione del servizio all'atenzione di parenti e consocenti del defunto esclude pratiche corruttive nel servizio pratico di gestione cimiteriale. Per quanto riguarda la gestione delle concessioni cimiteriali è stato [o va adottato, per gli enti che ne sono privi] adoattato un apposito regolamento e le tariffe sono aggiornate annualmente. La scelta del concessionario nella gestione dei cimiteri [solo per gli enti che gestiscono i cimiteri in modo diverso dalla gestione diretta ] ...dettagliare</v>
      </c>
    </row>
    <row r="44" spans="2:22" s="3" customFormat="1" ht="20.100000000000001" customHeight="1" thickBot="1" x14ac:dyDescent="0.35">
      <c r="B44" s="58">
        <f t="shared" si="5"/>
        <v>33</v>
      </c>
      <c r="C44" s="21" t="str">
        <f>'33'!A3</f>
        <v>Gestione delle tombe di famiglia</v>
      </c>
      <c r="D44" s="4" t="str">
        <f>'33'!$F$2</f>
        <v>SI</v>
      </c>
      <c r="E44" s="4" t="str">
        <f>IF(D44="SI",IF('33'!$B$44="Presenti campi non compilati","Errore","OK"),"-")</f>
        <v>OK</v>
      </c>
      <c r="F44" s="56" t="str">
        <f>IF(D44="SI",IF('33'!$A$47&lt;&gt;"","SI","NO"),"-")</f>
        <v>SI</v>
      </c>
      <c r="G44" s="3" t="str">
        <f t="shared" si="6"/>
        <v>33 - Gestione delle tombe di famiglia</v>
      </c>
      <c r="H44" s="50">
        <f>IF(AND(D44="SI",E44="OK"),'33'!$B$24,"Processo non sottoposto a mappatura e valutazione del rischio")</f>
        <v>2.5</v>
      </c>
      <c r="I44" s="50">
        <f>IF(AND(D44="SI",E44="OK"),'33'!$B$40,"")</f>
        <v>1.25</v>
      </c>
      <c r="J44" s="50">
        <f>IF(AND(D44="SI",E44="OK"),'33'!$B$44,"")</f>
        <v>3.125</v>
      </c>
      <c r="L44" s="3">
        <v>33</v>
      </c>
      <c r="M44" s="44" t="str">
        <f t="shared" si="7"/>
        <v>33</v>
      </c>
      <c r="O44" s="46">
        <f t="shared" ref="O44:O64" si="8">IF(AND(D44="SI",E44="OK"),IF(AND(J44&gt;0,J44&lt;=1),G44,),)</f>
        <v>0</v>
      </c>
      <c r="P44" s="46" t="str">
        <f t="shared" ref="P44:P64" si="9">IF(AND(D44="SI",E44="OK"),IF(AND(J44&gt;1,J44&lt;=4),G44,),)</f>
        <v>33 - Gestione delle tombe di famiglia</v>
      </c>
      <c r="Q44" s="46">
        <f t="shared" ref="Q44:Q64" si="10">IF(AND(D44="SI",E44="OK"),IF(AND(J44&gt;4,J44&lt;=9),G44,),)</f>
        <v>0</v>
      </c>
      <c r="R44" s="46">
        <f t="shared" ref="R44:R64" si="11">IF(AND(D44="SI",E44="OK"),IF(AND(J44&gt;9,J44&lt;=16),G44,),)</f>
        <v>0</v>
      </c>
      <c r="S44" s="46">
        <f t="shared" ref="S44:S64" si="12">IF(AND(D44="SI",E44="OK"),IF(AND(J44&gt;16,J44&lt;=25),G44,),)</f>
        <v>0</v>
      </c>
      <c r="T44" s="3">
        <v>33</v>
      </c>
      <c r="U44" t="str">
        <f>IF(AND(D44="SI",E44="OK",'33'!$A$47&lt;&gt;""),M44&amp;" - "&amp;C44,"")</f>
        <v>33 - Gestione delle tombe di famiglia</v>
      </c>
      <c r="V44" s="3" t="str">
        <f>IF(AND(U44&lt;&gt;"",'33'!$A$47&lt;&gt;""),'33'!$A$47,"")</f>
        <v>Oltre a quanto indicato nella scheda precedente per quanto riguarda questa fattispecie si ritiene necessario adoattre un apposito regolamento e l'eventuale assegnazione di nuove tombe andrà fatta con apposito procedimento ad evidenza pubblica.</v>
      </c>
    </row>
    <row r="45" spans="2:22" s="3" customFormat="1" ht="20.100000000000001" customHeight="1" thickBot="1" x14ac:dyDescent="0.35">
      <c r="B45" s="58">
        <f t="shared" si="5"/>
        <v>34</v>
      </c>
      <c r="C45" s="21" t="str">
        <f>'34'!A3</f>
        <v>Organizzazione eventi</v>
      </c>
      <c r="D45" s="4" t="str">
        <f>'34'!$F$2</f>
        <v>SI</v>
      </c>
      <c r="E45" s="4" t="str">
        <f>IF(D45="SI",IF('34'!$B$44="Presenti campi non compilati","Errore","OK"),"-")</f>
        <v>OK</v>
      </c>
      <c r="F45" s="56" t="str">
        <f>IF(D45="SI",IF('34'!$A$47&lt;&gt;"","SI","NO"),"-")</f>
        <v>SI</v>
      </c>
      <c r="G45" s="3" t="str">
        <f t="shared" si="6"/>
        <v>34 - Organizzazione eventi</v>
      </c>
      <c r="H45" s="50">
        <f>IF(AND(D45="SI",E45="OK"),'34'!$B$24,"Processo non sottoposto a mappatura e valutazione del rischio")</f>
        <v>3</v>
      </c>
      <c r="I45" s="50">
        <f>IF(AND(D45="SI",E45="OK"),'34'!$B$40,"")</f>
        <v>1.25</v>
      </c>
      <c r="J45" s="50">
        <f>IF(AND(D45="SI",E45="OK"),'34'!$B$44,"")</f>
        <v>3.75</v>
      </c>
      <c r="L45" s="3">
        <v>34</v>
      </c>
      <c r="M45" s="44" t="str">
        <f t="shared" si="7"/>
        <v>34</v>
      </c>
      <c r="O45" s="46">
        <f t="shared" si="8"/>
        <v>0</v>
      </c>
      <c r="P45" s="46" t="str">
        <f t="shared" si="9"/>
        <v>34 - Organizzazione eventi</v>
      </c>
      <c r="Q45" s="46">
        <f t="shared" si="10"/>
        <v>0</v>
      </c>
      <c r="R45" s="46">
        <f t="shared" si="11"/>
        <v>0</v>
      </c>
      <c r="S45" s="46">
        <f t="shared" si="12"/>
        <v>0</v>
      </c>
      <c r="T45" s="3">
        <v>34</v>
      </c>
      <c r="U45" t="str">
        <f>IF(AND(D45="SI",E45="OK",'34'!$A$47&lt;&gt;""),M45&amp;" - "&amp;C45,"")</f>
        <v>34 - Organizzazione eventi</v>
      </c>
      <c r="V45" s="3" t="str">
        <f>IF(AND(U45&lt;&gt;"",'34'!$A$47&lt;&gt;""),'34'!$A$47,"")</f>
        <v>Si consiglia ai responsabili dei servizi di procedere alla realzizzazione di eventi mediante la pubblicazione preventiva di un bando di coo-progettazione con enti del terzo settore o con impresari artistici. Anche se il codice dei contratti non si applica a questa fattispecie sembra utile, se non necessario, adottare ogni possibile strumento di evidenza pubblica.</v>
      </c>
    </row>
    <row r="46" spans="2:22" s="3" customFormat="1" ht="20.100000000000001" customHeight="1" thickBot="1" x14ac:dyDescent="0.35">
      <c r="B46" s="58">
        <f t="shared" si="5"/>
        <v>35</v>
      </c>
      <c r="C46" s="21" t="str">
        <f>'35'!A3</f>
        <v>Rilascio di patrocini</v>
      </c>
      <c r="D46" s="4" t="str">
        <f>'35'!$F$2</f>
        <v>SI</v>
      </c>
      <c r="E46" s="4" t="str">
        <f>IF(D46="SI",IF('35'!$B$44="Presenti campi non compilati","Errore","OK"),"-")</f>
        <v>OK</v>
      </c>
      <c r="F46" s="56" t="str">
        <f>IF(D46="SI",IF('35'!$A$47&lt;&gt;"","SI","NO"),"-")</f>
        <v>SI</v>
      </c>
      <c r="G46" s="3" t="str">
        <f t="shared" si="6"/>
        <v>35 - Rilascio di patrocini</v>
      </c>
      <c r="H46" s="50">
        <f>IF(AND(D46="SI",E46="OK"),'35'!$B$24,"Processo non sottoposto a mappatura e valutazione del rischio")</f>
        <v>2.6666666666666665</v>
      </c>
      <c r="I46" s="50">
        <f>IF(AND(D46="SI",E46="OK"),'35'!$B$40,"")</f>
        <v>1.25</v>
      </c>
      <c r="J46" s="50">
        <f>IF(AND(D46="SI",E46="OK"),'35'!$B$44,"")</f>
        <v>3.333333333333333</v>
      </c>
      <c r="L46" s="3">
        <v>35</v>
      </c>
      <c r="M46" s="44" t="str">
        <f t="shared" si="7"/>
        <v>35</v>
      </c>
      <c r="O46" s="46">
        <f t="shared" si="8"/>
        <v>0</v>
      </c>
      <c r="P46" s="46" t="str">
        <f t="shared" si="9"/>
        <v>35 - Rilascio di patrocini</v>
      </c>
      <c r="Q46" s="46">
        <f t="shared" si="10"/>
        <v>0</v>
      </c>
      <c r="R46" s="46">
        <f t="shared" si="11"/>
        <v>0</v>
      </c>
      <c r="S46" s="46">
        <f t="shared" si="12"/>
        <v>0</v>
      </c>
      <c r="T46" s="3">
        <v>35</v>
      </c>
      <c r="U46" t="str">
        <f>IF(AND(D46="SI",E46="OK",'35'!$A$47&lt;&gt;""),M46&amp;" - "&amp;C46,"")</f>
        <v>35 - Rilascio di patrocini</v>
      </c>
      <c r="V46" s="3" t="str">
        <f>IF(AND(U46&lt;&gt;"",'35'!$A$47&lt;&gt;""),'35'!$A$47,"")</f>
        <v>Per i patrocini gratuiti si ritiene inutile ogni misura anticorruttiva. Per i patrocini onerosi, che prevedono un contributo a supporto dell'iniziativa si faccia rifeirmento alle misure di cui alla scheda n. 8. Nella fissazione delle regole che stanno alla base della concessione dei patrocini vanno individuate le regole particolari per quelli onerosi.</v>
      </c>
    </row>
    <row r="47" spans="2:22" s="3" customFormat="1" ht="20.100000000000001" customHeight="1" thickBot="1" x14ac:dyDescent="0.35">
      <c r="B47" s="58">
        <f t="shared" si="5"/>
        <v>36</v>
      </c>
      <c r="C47" s="21" t="str">
        <f>'36'!A3</f>
        <v>Gare ad evidenza pubblica di vendita di beni</v>
      </c>
      <c r="D47" s="4" t="str">
        <f>'36'!$F$2</f>
        <v>SI</v>
      </c>
      <c r="E47" s="4" t="str">
        <f>IF(D47="SI",IF('36'!$B$44="Presenti campi non compilati","Errore","OK"),"-")</f>
        <v>OK</v>
      </c>
      <c r="F47" s="56" t="str">
        <f>IF(D47="SI",IF('36'!$A$47&lt;&gt;"","SI","NO"),"-")</f>
        <v>SI</v>
      </c>
      <c r="G47" s="3" t="str">
        <f t="shared" si="6"/>
        <v>36 - Gare ad evidenza pubblica di vendita di beni</v>
      </c>
      <c r="H47" s="50">
        <f>IF(AND(D47="SI",E47="OK"),'36'!$B$24,"Processo non sottoposto a mappatura e valutazione del rischio")</f>
        <v>2.5</v>
      </c>
      <c r="I47" s="50">
        <f>IF(AND(D47="SI",E47="OK"),'36'!$B$40,"")</f>
        <v>1.25</v>
      </c>
      <c r="J47" s="50">
        <f>IF(AND(D47="SI",E47="OK"),'36'!$B$44,"")</f>
        <v>3.125</v>
      </c>
      <c r="L47" s="3">
        <v>36</v>
      </c>
      <c r="M47" s="44" t="str">
        <f t="shared" si="7"/>
        <v>36</v>
      </c>
      <c r="O47" s="46">
        <f t="shared" si="8"/>
        <v>0</v>
      </c>
      <c r="P47" s="46" t="str">
        <f t="shared" si="9"/>
        <v>36 - Gare ad evidenza pubblica di vendita di beni</v>
      </c>
      <c r="Q47" s="46">
        <f t="shared" si="10"/>
        <v>0</v>
      </c>
      <c r="R47" s="46">
        <f t="shared" si="11"/>
        <v>0</v>
      </c>
      <c r="S47" s="46">
        <f t="shared" si="12"/>
        <v>0</v>
      </c>
      <c r="T47" s="3">
        <v>36</v>
      </c>
      <c r="U47" t="str">
        <f>IF(AND(D47="SI",E47="OK",'36'!$A$47&lt;&gt;""),M47&amp;" - "&amp;C47,"")</f>
        <v>36 - Gare ad evidenza pubblica di vendita di beni</v>
      </c>
      <c r="V47" s="3" t="str">
        <f>IF(AND(U47&lt;&gt;"",'36'!$A$47&lt;&gt;""),'36'!$A$47,"")</f>
        <v>Vanno previste vendite di beni mobili ed immobili solo se previste in appositi bandi con tutte le regole necessarie o con regolamenti che comunque prevedano un coinvolgimento di diversi soggetti.</v>
      </c>
    </row>
    <row r="48" spans="2:22" s="3" customFormat="1" ht="20.100000000000001" customHeight="1" thickBot="1" x14ac:dyDescent="0.35">
      <c r="B48" s="58">
        <f t="shared" si="5"/>
        <v>37</v>
      </c>
      <c r="C48" s="21" t="str">
        <f>'37'!A3</f>
        <v>Funzionamento degli organi collegiali</v>
      </c>
      <c r="D48" s="4" t="str">
        <f>'37'!$F$2</f>
        <v>SI</v>
      </c>
      <c r="E48" s="4" t="str">
        <f>IF(D48="SI",IF('37'!$B$44="Presenti campi non compilati","Errore","OK"),"-")</f>
        <v>OK</v>
      </c>
      <c r="F48" s="56" t="str">
        <f>IF(D48="SI",IF('37'!$A$47&lt;&gt;"","SI","NO"),"-")</f>
        <v>SI</v>
      </c>
      <c r="G48" s="3" t="str">
        <f t="shared" si="6"/>
        <v>37 - Funzionamento degli organi collegiali</v>
      </c>
      <c r="H48" s="50">
        <f>IF(AND(D48="SI",E48="OK"),'37'!$B$24,"Processo non sottoposto a mappatura e valutazione del rischio")</f>
        <v>1.3333333333333333</v>
      </c>
      <c r="I48" s="50">
        <f>IF(AND(D48="SI",E48="OK"),'37'!$B$40,"")</f>
        <v>1.75</v>
      </c>
      <c r="J48" s="50">
        <f>IF(AND(D48="SI",E48="OK"),'37'!$B$44,"")</f>
        <v>2.333333333333333</v>
      </c>
      <c r="L48" s="3">
        <v>37</v>
      </c>
      <c r="M48" s="44" t="str">
        <f t="shared" si="7"/>
        <v>37</v>
      </c>
      <c r="O48" s="46">
        <f t="shared" si="8"/>
        <v>0</v>
      </c>
      <c r="P48" s="46" t="str">
        <f t="shared" si="9"/>
        <v>37 - Funzionamento degli organi collegiali</v>
      </c>
      <c r="Q48" s="46">
        <f t="shared" si="10"/>
        <v>0</v>
      </c>
      <c r="R48" s="46">
        <f t="shared" si="11"/>
        <v>0</v>
      </c>
      <c r="S48" s="46">
        <f t="shared" si="12"/>
        <v>0</v>
      </c>
      <c r="T48" s="3">
        <v>37</v>
      </c>
      <c r="U48" t="str">
        <f>IF(AND(D48="SI",E48="OK",'37'!$A$47&lt;&gt;""),M48&amp;" - "&amp;C48,"")</f>
        <v>37 - Funzionamento degli organi collegiali</v>
      </c>
      <c r="V48" s="3" t="str">
        <f>IF(AND(U48&lt;&gt;"",'37'!$A$47&lt;&gt;""),'37'!$A$47,"")</f>
        <v>Non si ritiene necessario adottare misure particolari</v>
      </c>
    </row>
    <row r="49" spans="2:22" s="3" customFormat="1" ht="20.100000000000001" customHeight="1" thickBot="1" x14ac:dyDescent="0.35">
      <c r="B49" s="58">
        <f t="shared" si="5"/>
        <v>38</v>
      </c>
      <c r="C49" s="21" t="str">
        <f>'38'!A3</f>
        <v>Formazione di determinazioni, ordinanze, decreti ed altri atti amministrativi</v>
      </c>
      <c r="D49" s="4" t="str">
        <f>'38'!$F$2</f>
        <v>SI</v>
      </c>
      <c r="E49" s="4" t="str">
        <f>IF(D49="SI",IF('38'!$B$44="Presenti campi non compilati","Errore","OK"),"-")</f>
        <v>OK</v>
      </c>
      <c r="F49" s="56" t="str">
        <f>IF(D49="SI",IF('38'!$A$47&lt;&gt;"","SI","NO"),"-")</f>
        <v>SI</v>
      </c>
      <c r="G49" s="3" t="str">
        <f t="shared" si="6"/>
        <v>38 - Formazione di determinazioni, ordinanze, decreti ed altri atti amministrativi</v>
      </c>
      <c r="H49" s="50">
        <f>IF(AND(D49="SI",E49="OK"),'38'!$B$24,"Processo non sottoposto a mappatura e valutazione del rischio")</f>
        <v>1.3333333333333333</v>
      </c>
      <c r="I49" s="50">
        <f>IF(AND(D49="SI",E49="OK"),'38'!$B$40,"")</f>
        <v>1.25</v>
      </c>
      <c r="J49" s="50">
        <f>IF(AND(D49="SI",E49="OK"),'38'!$B$44,"")</f>
        <v>1.6666666666666665</v>
      </c>
      <c r="L49" s="3">
        <v>38</v>
      </c>
      <c r="M49" s="44" t="str">
        <f t="shared" si="7"/>
        <v>38</v>
      </c>
      <c r="O49" s="46">
        <f t="shared" si="8"/>
        <v>0</v>
      </c>
      <c r="P49" s="46" t="str">
        <f t="shared" si="9"/>
        <v>38 - Formazione di determinazioni, ordinanze, decreti ed altri atti amministrativi</v>
      </c>
      <c r="Q49" s="46">
        <f t="shared" si="10"/>
        <v>0</v>
      </c>
      <c r="R49" s="46">
        <f t="shared" si="11"/>
        <v>0</v>
      </c>
      <c r="S49" s="46">
        <f t="shared" si="12"/>
        <v>0</v>
      </c>
      <c r="T49" s="3">
        <v>38</v>
      </c>
      <c r="U49" t="str">
        <f>IF(AND(D49="SI",E49="OK",'38'!$A$47&lt;&gt;""),M49&amp;" - "&amp;C49,"")</f>
        <v>38 - Formazione di determinazioni, ordinanze, decreti ed altri atti amministrativi</v>
      </c>
      <c r="V49" s="3" t="str">
        <f>IF(AND(U49&lt;&gt;"",'38'!$A$47&lt;&gt;""),'38'!$A$47,"")</f>
        <v>Non si ritiene necessario adottare misure particolari</v>
      </c>
    </row>
    <row r="50" spans="2:22" s="3" customFormat="1" ht="20.100000000000001" customHeight="1" thickBot="1" x14ac:dyDescent="0.35">
      <c r="B50" s="58">
        <f t="shared" si="5"/>
        <v>39</v>
      </c>
      <c r="C50" s="21" t="str">
        <f>'39'!A3</f>
        <v>Designazione dei rappresentanti dell'ente presso enti, società, fondazioni</v>
      </c>
      <c r="D50" s="4" t="str">
        <f>'39'!$F$2</f>
        <v>SI</v>
      </c>
      <c r="E50" s="4" t="str">
        <f>IF(D50="SI",IF('39'!$B$44="Presenti campi non compilati","Errore","OK"),"-")</f>
        <v>OK</v>
      </c>
      <c r="F50" s="56" t="str">
        <f>IF(D50="SI",IF('39'!$A$47&lt;&gt;"","SI","NO"),"-")</f>
        <v>SI</v>
      </c>
      <c r="G50" s="3" t="str">
        <f t="shared" si="6"/>
        <v>39 - Designazione dei rappresentanti dell'ente presso enti, società, fondazioni</v>
      </c>
      <c r="H50" s="50">
        <f>IF(AND(D50="SI",E50="OK"),'39'!$B$24,"Processo non sottoposto a mappatura e valutazione del rischio")</f>
        <v>3.3333333333333335</v>
      </c>
      <c r="I50" s="50">
        <f>IF(AND(D50="SI",E50="OK"),'39'!$B$40,"")</f>
        <v>1.75</v>
      </c>
      <c r="J50" s="50">
        <f>IF(AND(D50="SI",E50="OK"),'39'!$B$44,"")</f>
        <v>5.8333333333333339</v>
      </c>
      <c r="L50" s="3">
        <v>39</v>
      </c>
      <c r="M50" s="44" t="str">
        <f t="shared" si="7"/>
        <v>39</v>
      </c>
      <c r="O50" s="46">
        <f t="shared" si="8"/>
        <v>0</v>
      </c>
      <c r="P50" s="46">
        <f t="shared" si="9"/>
        <v>0</v>
      </c>
      <c r="Q50" s="46" t="str">
        <f t="shared" si="10"/>
        <v>39 - Designazione dei rappresentanti dell'ente presso enti, società, fondazioni</v>
      </c>
      <c r="R50" s="46">
        <f t="shared" si="11"/>
        <v>0</v>
      </c>
      <c r="S50" s="46">
        <f t="shared" si="12"/>
        <v>0</v>
      </c>
      <c r="T50" s="3">
        <v>39</v>
      </c>
      <c r="U50" t="str">
        <f>IF(AND(D50="SI",E50="OK",'39'!$A$47&lt;&gt;""),M50&amp;" - "&amp;C50,"")</f>
        <v>39 - Designazione dei rappresentanti dell'ente presso enti, società, fondazioni</v>
      </c>
      <c r="V50" s="3" t="str">
        <f>IF(AND(U50&lt;&gt;"",'39'!$A$47&lt;&gt;""),'39'!$A$47,"")</f>
        <v>Vanno distinte designazioni che prevedono un compenso dalle designazioni che invece prevedano un compenso. Maggiore è il compneso, maggiori devono essere le misure di prevenzione della corruzione. Si tenga però presente che il PTPCT è rivolto quasi esclusivamente a comportamenti e processi di competenza della struttura amministrativa e gestionale e non al comportamento di organismi politici. In quest'ottica va predisposto un bando per ogni designazione (o un regolamento) che nell'istruire l'elenco su cui l'organo politico dovrà effettuare la sua scelta, metta tutti i potenziali aspiranti sul medesimo piano.</v>
      </c>
    </row>
    <row r="51" spans="2:22" s="3" customFormat="1" ht="20.100000000000001" customHeight="1" thickBot="1" x14ac:dyDescent="0.35">
      <c r="B51" s="58">
        <f t="shared" si="5"/>
        <v>40</v>
      </c>
      <c r="C51" s="21" t="str">
        <f>'40'!A3</f>
        <v>Gestione dei procedimenti di segnalazione e reclamo</v>
      </c>
      <c r="D51" s="4" t="str">
        <f>'40'!$F$2</f>
        <v>SI</v>
      </c>
      <c r="E51" s="4" t="str">
        <f>IF(D51="SI",IF('40'!$B$44="Presenti campi non compilati","Errore","OK"),"-")</f>
        <v>OK</v>
      </c>
      <c r="F51" s="56" t="str">
        <f>IF(D51="SI",IF('40'!$A$47&lt;&gt;"","SI","NO"),"-")</f>
        <v>SI</v>
      </c>
      <c r="G51" s="3" t="str">
        <f t="shared" si="6"/>
        <v>40 - Gestione dei procedimenti di segnalazione e reclamo</v>
      </c>
      <c r="H51" s="50">
        <f>IF(AND(D51="SI",E51="OK"),'40'!$B$24,"Processo non sottoposto a mappatura e valutazione del rischio")</f>
        <v>1.8333333333333333</v>
      </c>
      <c r="I51" s="50">
        <f>IF(AND(D51="SI",E51="OK"),'40'!$B$40,"")</f>
        <v>1.75</v>
      </c>
      <c r="J51" s="50">
        <f>IF(AND(D51="SI",E51="OK"),'40'!$B$44,"")</f>
        <v>3.208333333333333</v>
      </c>
      <c r="L51" s="3">
        <v>40</v>
      </c>
      <c r="M51" s="44" t="str">
        <f t="shared" si="7"/>
        <v>40</v>
      </c>
      <c r="O51" s="46">
        <f t="shared" si="8"/>
        <v>0</v>
      </c>
      <c r="P51" s="46" t="str">
        <f t="shared" si="9"/>
        <v>40 - Gestione dei procedimenti di segnalazione e reclamo</v>
      </c>
      <c r="Q51" s="46">
        <f t="shared" si="10"/>
        <v>0</v>
      </c>
      <c r="R51" s="46">
        <f t="shared" si="11"/>
        <v>0</v>
      </c>
      <c r="S51" s="46">
        <f t="shared" si="12"/>
        <v>0</v>
      </c>
      <c r="T51" s="3">
        <v>40</v>
      </c>
      <c r="U51" t="str">
        <f>IF(AND(D51="SI",E51="OK",'40'!$A$47&lt;&gt;""),M51&amp;" - "&amp;C51,"")</f>
        <v>40 - Gestione dei procedimenti di segnalazione e reclamo</v>
      </c>
      <c r="V51" s="3" t="str">
        <f>IF(AND(U51&lt;&gt;"",'40'!$A$47&lt;&gt;""),'40'!$A$47,"")</f>
        <v>Questo comune si è dotato di un protocollo elettronico con cui  vengono profilati i flussi documentali, le segnalazioni, anche quelle anonime o con secretazione del mittente,  sono sempre rintracciabili rendendo evidente eventuali omissioni o fenomeni corruttivi. [Se invece il comune non si è dotato di tale strumento potrà prevederne l'acquisto, anche a tal fine ...]</v>
      </c>
    </row>
    <row r="52" spans="2:22" s="3" customFormat="1" ht="20.100000000000001" customHeight="1" thickBot="1" x14ac:dyDescent="0.35">
      <c r="B52" s="58">
        <f t="shared" si="5"/>
        <v>41</v>
      </c>
      <c r="C52" s="21" t="str">
        <f>'41'!A3</f>
        <v>Gestione della leva</v>
      </c>
      <c r="D52" s="4" t="str">
        <f>'41'!$F$2</f>
        <v>SI</v>
      </c>
      <c r="E52" s="4" t="str">
        <f>IF(D52="SI",IF('41'!$B$44="Presenti campi non compilati","Errore","OK"),"-")</f>
        <v>OK</v>
      </c>
      <c r="F52" s="56" t="str">
        <f>IF(D52="SI",IF('41'!$A$47&lt;&gt;"","SI","NO"),"-")</f>
        <v>SI</v>
      </c>
      <c r="G52" s="3" t="str">
        <f t="shared" si="6"/>
        <v>41 - Gestione della leva</v>
      </c>
      <c r="H52" s="50">
        <f>IF(AND(D52="SI",E52="OK"),'41'!$B$24,"Processo non sottoposto a mappatura e valutazione del rischio")</f>
        <v>1.1666666666666667</v>
      </c>
      <c r="I52" s="50">
        <f>IF(AND(D52="SI",E52="OK"),'41'!$B$40,"")</f>
        <v>0.75</v>
      </c>
      <c r="J52" s="50">
        <f>IF(AND(D52="SI",E52="OK"),'41'!$B$44,"")</f>
        <v>0.875</v>
      </c>
      <c r="L52" s="3">
        <v>41</v>
      </c>
      <c r="M52" s="44" t="str">
        <f t="shared" si="7"/>
        <v>41</v>
      </c>
      <c r="O52" s="46" t="str">
        <f t="shared" si="8"/>
        <v>41 - Gestione della leva</v>
      </c>
      <c r="P52" s="46">
        <f t="shared" si="9"/>
        <v>0</v>
      </c>
      <c r="Q52" s="46">
        <f t="shared" si="10"/>
        <v>0</v>
      </c>
      <c r="R52" s="46">
        <f t="shared" si="11"/>
        <v>0</v>
      </c>
      <c r="S52" s="46">
        <f t="shared" si="12"/>
        <v>0</v>
      </c>
      <c r="T52" s="3">
        <v>41</v>
      </c>
      <c r="U52" t="str">
        <f>IF(AND(D52="SI",E52="OK",'41'!$A$47&lt;&gt;""),M52&amp;" - "&amp;C52,"")</f>
        <v>41 - Gestione della leva</v>
      </c>
      <c r="V52" s="3" t="str">
        <f>IF(AND(U52&lt;&gt;"",'41'!$A$47&lt;&gt;""),'41'!$A$47,"")</f>
        <v>La leva militare al momento è sospesa, anche se in realtà le liste devono ancora essere compilate. Non esistono fattispecie teoriche di corruzione in questo campo.</v>
      </c>
    </row>
    <row r="53" spans="2:22" s="3" customFormat="1" ht="20.100000000000001" customHeight="1" thickBot="1" x14ac:dyDescent="0.35">
      <c r="B53" s="58">
        <f t="shared" si="5"/>
        <v>42</v>
      </c>
      <c r="C53" s="21" t="str">
        <f>'42'!A3</f>
        <v>Gestione dell'elettorato</v>
      </c>
      <c r="D53" s="4" t="str">
        <f>'42'!$F$2</f>
        <v>SI</v>
      </c>
      <c r="E53" s="4" t="str">
        <f>IF(D53="SI",IF('42'!$B$44="Presenti campi non compilati","Errore","OK"),"-")</f>
        <v>OK</v>
      </c>
      <c r="F53" s="56" t="str">
        <f>IF(D53="SI",IF('42'!$A$47&lt;&gt;"","SI","NO"),"-")</f>
        <v>SI</v>
      </c>
      <c r="G53" s="3" t="str">
        <f t="shared" si="6"/>
        <v>42 - Gestione dell'elettorato</v>
      </c>
      <c r="H53" s="50">
        <f>IF(AND(D53="SI",E53="OK"),'42'!$B$24,"Processo non sottoposto a mappatura e valutazione del rischio")</f>
        <v>2</v>
      </c>
      <c r="I53" s="50">
        <f>IF(AND(D53="SI",E53="OK"),'42'!$B$40,"")</f>
        <v>0.75</v>
      </c>
      <c r="J53" s="50">
        <f>IF(AND(D53="SI",E53="OK"),'42'!$B$44,"")</f>
        <v>1.5</v>
      </c>
      <c r="L53" s="3">
        <v>42</v>
      </c>
      <c r="M53" s="44" t="str">
        <f t="shared" si="7"/>
        <v>42</v>
      </c>
      <c r="O53" s="46">
        <f t="shared" si="8"/>
        <v>0</v>
      </c>
      <c r="P53" s="46" t="str">
        <f t="shared" si="9"/>
        <v>42 - Gestione dell'elettorato</v>
      </c>
      <c r="Q53" s="46">
        <f t="shared" si="10"/>
        <v>0</v>
      </c>
      <c r="R53" s="46">
        <f t="shared" si="11"/>
        <v>0</v>
      </c>
      <c r="S53" s="46">
        <f t="shared" si="12"/>
        <v>0</v>
      </c>
      <c r="T53" s="3">
        <v>42</v>
      </c>
      <c r="U53" t="str">
        <f>IF(AND(D53="SI",E53="OK",'42'!$A$47&lt;&gt;""),M53&amp;" - "&amp;C53,"")</f>
        <v>42 - Gestione dell'elettorato</v>
      </c>
      <c r="V53" s="3" t="str">
        <f>IF(AND(U53&lt;&gt;"",'42'!$A$47&lt;&gt;""),'42'!$A$47,"")</f>
        <v>La maggioranza dei prodotti dell'ufficio elettorale è totalmente vincolata e non può prevedere episodi corruttivi, che invece si possono concretizzare, anche in modo "pericoloso" nei procedimenti di predisposizone delle liste elettorali (autentiche di firma, certifcazioni ecc.). In questi casi i dipendneti dell'ufficio elettorale, sia quelli a ciò destinati in via permanente che quelli in via straordinaria, dovranno essere controllati dai propri responsabili al fine di eseguire le loro prestazioni solo nell'ambito dell'ufficio elettorale e solo durante l'orario di ufficio con la presenza di altri dipendenti.</v>
      </c>
    </row>
    <row r="54" spans="2:22" s="3" customFormat="1" ht="20.100000000000001" customHeight="1" thickBot="1" x14ac:dyDescent="0.35">
      <c r="B54" s="58">
        <f t="shared" si="5"/>
        <v>43</v>
      </c>
      <c r="C54" s="21" t="str">
        <f>'43'!A3</f>
        <v>Gestione degli alloggi pubblici</v>
      </c>
      <c r="D54" s="4" t="str">
        <f>'43'!$F$2</f>
        <v>SI</v>
      </c>
      <c r="E54" s="4" t="str">
        <f>IF(D54="SI",IF('43'!$B$44="Presenti campi non compilati","Errore","OK"),"-")</f>
        <v>OK</v>
      </c>
      <c r="F54" s="56" t="str">
        <f>IF(D54="SI",IF('43'!$A$47&lt;&gt;"","SI","NO"),"-")</f>
        <v>SI</v>
      </c>
      <c r="G54" s="3" t="str">
        <f t="shared" si="6"/>
        <v>43 - Gestione degli alloggi pubblici</v>
      </c>
      <c r="H54" s="50">
        <f>IF(AND(D54="SI",E54="OK"),'43'!$B$24,"Processo non sottoposto a mappatura e valutazione del rischio")</f>
        <v>2.6666666666666665</v>
      </c>
      <c r="I54" s="50">
        <f>IF(AND(D54="SI",E54="OK"),'43'!$B$40,"")</f>
        <v>0.75</v>
      </c>
      <c r="J54" s="50">
        <f>IF(AND(D54="SI",E54="OK"),'43'!$B$44,"")</f>
        <v>2</v>
      </c>
      <c r="L54" s="3">
        <v>43</v>
      </c>
      <c r="M54" s="44" t="str">
        <f t="shared" si="7"/>
        <v>43</v>
      </c>
      <c r="O54" s="46">
        <f t="shared" si="8"/>
        <v>0</v>
      </c>
      <c r="P54" s="46" t="str">
        <f t="shared" si="9"/>
        <v>43 - Gestione degli alloggi pubblici</v>
      </c>
      <c r="Q54" s="46">
        <f t="shared" si="10"/>
        <v>0</v>
      </c>
      <c r="R54" s="46">
        <f t="shared" si="11"/>
        <v>0</v>
      </c>
      <c r="S54" s="46">
        <f t="shared" si="12"/>
        <v>0</v>
      </c>
      <c r="T54" s="3">
        <v>43</v>
      </c>
      <c r="U54" t="str">
        <f>IF(AND(D54="SI",E54="OK",'43'!$A$47&lt;&gt;""),M54&amp;" - "&amp;C54,"")</f>
        <v>43 - Gestione degli alloggi pubblici</v>
      </c>
      <c r="V54" s="3" t="str">
        <f>IF(AND(U54&lt;&gt;"",'43'!$A$47&lt;&gt;""),'43'!$A$47,"")</f>
        <v>Le graduatorie per l'assegnazione degli alloggi popolari dovranno essere redatte esclusivamente da soggetti terzi rispetto ai dipendenti dell'ufficio. Ci si rivolga prioritariamente alle prestazioni di esperti di comuni e agenzie autonome.</v>
      </c>
    </row>
    <row r="55" spans="2:22" s="3" customFormat="1" ht="20.100000000000001" customHeight="1" thickBot="1" x14ac:dyDescent="0.35">
      <c r="B55" s="58">
        <f t="shared" si="5"/>
        <v>44</v>
      </c>
      <c r="C55" s="21" t="str">
        <f>'44'!A3</f>
        <v>Gestione del diritto allo studio</v>
      </c>
      <c r="D55" s="4" t="str">
        <f>'44'!$F$2</f>
        <v>SI</v>
      </c>
      <c r="E55" s="4" t="str">
        <f>IF(D55="SI",IF('44'!$B$44="Presenti campi non compilati","Errore","OK"),"-")</f>
        <v>OK</v>
      </c>
      <c r="F55" s="56" t="str">
        <f>IF(D55="SI",IF('44'!$A$47&lt;&gt;"","SI","NO"),"-")</f>
        <v>SI</v>
      </c>
      <c r="G55" s="3" t="str">
        <f t="shared" si="6"/>
        <v>44 - Gestione del diritto allo studio</v>
      </c>
      <c r="H55" s="50">
        <f>IF(AND(D55="SI",E55="OK"),'44'!$B$24,"Processo non sottoposto a mappatura e valutazione del rischio")</f>
        <v>2.6666666666666665</v>
      </c>
      <c r="I55" s="50">
        <f>IF(AND(D55="SI",E55="OK"),'44'!$B$40,"")</f>
        <v>1.25</v>
      </c>
      <c r="J55" s="50">
        <f>IF(AND(D55="SI",E55="OK"),'44'!$B$44,"")</f>
        <v>3.333333333333333</v>
      </c>
      <c r="L55" s="3">
        <v>44</v>
      </c>
      <c r="M55" s="44" t="str">
        <f t="shared" si="7"/>
        <v>44</v>
      </c>
      <c r="O55" s="46">
        <f t="shared" si="8"/>
        <v>0</v>
      </c>
      <c r="P55" s="46" t="str">
        <f t="shared" si="9"/>
        <v>44 - Gestione del diritto allo studio</v>
      </c>
      <c r="Q55" s="46">
        <f t="shared" si="10"/>
        <v>0</v>
      </c>
      <c r="R55" s="46">
        <f t="shared" si="11"/>
        <v>0</v>
      </c>
      <c r="S55" s="46">
        <f t="shared" si="12"/>
        <v>0</v>
      </c>
      <c r="T55" s="3">
        <v>44</v>
      </c>
      <c r="U55" t="str">
        <f>IF(AND(D55="SI",E55="OK",'44'!$A$47&lt;&gt;""),M55&amp;" - "&amp;C55,"")</f>
        <v>44 - Gestione del diritto allo studio</v>
      </c>
      <c r="V55" s="3" t="str">
        <f>IF(AND(U55&lt;&gt;"",'44'!$A$47&lt;&gt;""),'44'!$A$47,"")</f>
        <v>L'assegnazione dei libri di testo, gratuita o semigratuita, è assolutamente vincolata e non può essere oggetto di corrzuione. Diverso invece il problema legato ai processi legati all'indiziduazione e gestione dei percorsi di scuola lavoro, specie quelli per cui questa amministrazione prevede dei compensi per i tirocinanti o stagisti. In questo caso gli accordi con le istituzioni scolastiche dovranno essere basati su procedimenti ad evidenza pubblica, premiando il merito o i soggetti svantaggiati.</v>
      </c>
    </row>
    <row r="56" spans="2:22" s="3" customFormat="1" ht="20.100000000000001" customHeight="1" thickBot="1" x14ac:dyDescent="0.35">
      <c r="B56" s="58">
        <f t="shared" si="5"/>
        <v>45</v>
      </c>
      <c r="C56" s="21" t="str">
        <f>'45'!A3</f>
        <v>Vigilanza sulla circolazione e la sosta</v>
      </c>
      <c r="D56" s="4" t="str">
        <f>'45'!$F$2</f>
        <v>SI</v>
      </c>
      <c r="E56" s="4" t="str">
        <f>IF(D56="SI",IF('45'!$B$44="Presenti campi non compilati","Errore","OK"),"-")</f>
        <v>OK</v>
      </c>
      <c r="F56" s="56" t="str">
        <f>IF(D56="SI",IF('45'!$A$47&lt;&gt;"","SI","NO"),"-")</f>
        <v>SI</v>
      </c>
      <c r="G56" s="3" t="str">
        <f t="shared" si="6"/>
        <v>45 - Vigilanza sulla circolazione e la sosta</v>
      </c>
      <c r="H56" s="50">
        <f>IF(AND(D56="SI",E56="OK"),'45'!$B$24,"Processo non sottoposto a mappatura e valutazione del rischio")</f>
        <v>1.6666666666666667</v>
      </c>
      <c r="I56" s="50">
        <f>IF(AND(D56="SI",E56="OK"),'45'!$B$40,"")</f>
        <v>1</v>
      </c>
      <c r="J56" s="50">
        <f>IF(AND(D56="SI",E56="OK"),'45'!$B$44,"")</f>
        <v>1.6666666666666667</v>
      </c>
      <c r="L56" s="3">
        <v>45</v>
      </c>
      <c r="M56" s="44" t="str">
        <f t="shared" si="7"/>
        <v>45</v>
      </c>
      <c r="O56" s="46">
        <f t="shared" si="8"/>
        <v>0</v>
      </c>
      <c r="P56" s="46" t="str">
        <f t="shared" si="9"/>
        <v>45 - Vigilanza sulla circolazione e la sosta</v>
      </c>
      <c r="Q56" s="46">
        <f t="shared" si="10"/>
        <v>0</v>
      </c>
      <c r="R56" s="46">
        <f t="shared" si="11"/>
        <v>0</v>
      </c>
      <c r="S56" s="46">
        <f t="shared" si="12"/>
        <v>0</v>
      </c>
      <c r="T56" s="3">
        <v>45</v>
      </c>
      <c r="U56" t="str">
        <f>IF(AND(D56="SI",E56="OK",'45'!$A$47&lt;&gt;""),M56&amp;" - "&amp;C56,"")</f>
        <v>45 - Vigilanza sulla circolazione e la sosta</v>
      </c>
      <c r="V56" s="3" t="str">
        <f>IF(AND(U56&lt;&gt;"",'45'!$A$47&lt;&gt;""),'45'!$A$47,"")</f>
        <v>Questo processo può essere assimilato a quello sulle sanzioni del CDS qualora gli ausiliari del traffico siano dei dipendneti pubblici; quando invece sono dei dipendenti di gestori delle aree parcheggio e non abbiamo la qualifica di incaricato di pubblico servizio, nei provvedimenti convenzionali con cui si assegnano dette aree, andrà compiutamentre definito il loro ruolo e soprattutto i controlli a loro carico.</v>
      </c>
    </row>
    <row r="57" spans="2:22" s="3" customFormat="1" ht="20.100000000000001" customHeight="1" thickBot="1" x14ac:dyDescent="0.35">
      <c r="B57" s="58">
        <f t="shared" si="5"/>
        <v>46</v>
      </c>
      <c r="C57" s="21" t="str">
        <f>'46'!A3</f>
        <v>Gestione del reticolato idrico minore</v>
      </c>
      <c r="D57" s="4" t="str">
        <f>'46'!$F$2</f>
        <v>SI</v>
      </c>
      <c r="E57" s="4" t="str">
        <f>IF(D57="SI",IF('46'!$B$44="Presenti campi non compilati","Errore","OK"),"-")</f>
        <v>OK</v>
      </c>
      <c r="F57" s="56" t="str">
        <f>IF(D57="SI",IF('46'!$A$47&lt;&gt;"","SI","NO"),"-")</f>
        <v>SI</v>
      </c>
      <c r="G57" s="3" t="str">
        <f t="shared" si="6"/>
        <v>46 - Gestione del reticolato idrico minore</v>
      </c>
      <c r="H57" s="50">
        <f>IF(AND(D57="SI",E57="OK"),'46'!$B$24,"Processo non sottoposto a mappatura e valutazione del rischio")</f>
        <v>2.5</v>
      </c>
      <c r="I57" s="50">
        <f>IF(AND(D57="SI",E57="OK"),'46'!$B$40,"")</f>
        <v>1.25</v>
      </c>
      <c r="J57" s="50">
        <f>IF(AND(D57="SI",E57="OK"),'46'!$B$44,"")</f>
        <v>3.125</v>
      </c>
      <c r="L57" s="3">
        <v>46</v>
      </c>
      <c r="M57" s="44" t="str">
        <f t="shared" si="7"/>
        <v>46</v>
      </c>
      <c r="O57" s="46">
        <f t="shared" si="8"/>
        <v>0</v>
      </c>
      <c r="P57" s="46" t="str">
        <f t="shared" si="9"/>
        <v>46 - Gestione del reticolato idrico minore</v>
      </c>
      <c r="Q57" s="46">
        <f t="shared" si="10"/>
        <v>0</v>
      </c>
      <c r="R57" s="46">
        <f t="shared" si="11"/>
        <v>0</v>
      </c>
      <c r="S57" s="46">
        <f t="shared" si="12"/>
        <v>0</v>
      </c>
      <c r="T57" s="3">
        <v>46</v>
      </c>
      <c r="U57" t="str">
        <f>IF(AND(D57="SI",E57="OK",'46'!$A$47&lt;&gt;""),M57&amp;" - "&amp;C57,"")</f>
        <v>46 - Gestione del reticolato idrico minore</v>
      </c>
      <c r="V57" s="3" t="str">
        <f>IF(AND(U57&lt;&gt;"",'46'!$A$47&lt;&gt;""),'46'!$A$47,"")</f>
        <v>Mentre l'approvigionamento idrico per usi domestici non risulta particolarmente problematico, ci possono essere dei profili di criticità nel campo dell'approvigionamento idrico per usi agricoli ed industriali e per la gestione dei pozzi privati. La ferraginosità delle norme nazionali e regionali e l'oggettiva difficoltà dei controlli consigliano massima attenzione sui procedimenti di autorizzaizone dei prelievi e degli scarichi. Sarebbe utile la predisposizione di un regolamento comunale che partendo dalla normativa nazionale e regionale indichi le funzioni e le responsabilità dei vari uffici.</v>
      </c>
    </row>
    <row r="58" spans="2:22" s="3" customFormat="1" ht="20.100000000000001" customHeight="1" thickBot="1" x14ac:dyDescent="0.35">
      <c r="B58" s="58">
        <f t="shared" si="5"/>
        <v>47</v>
      </c>
      <c r="C58" s="21" t="str">
        <f>'47'!A3</f>
        <v>Affidamenti in house</v>
      </c>
      <c r="D58" s="4" t="str">
        <f>'47'!$F$2</f>
        <v>SI</v>
      </c>
      <c r="E58" s="4" t="str">
        <f>IF(D58="SI",IF('47'!$B$44="Presenti campi non compilati","Errore","OK"),"-")</f>
        <v>OK</v>
      </c>
      <c r="F58" s="56" t="str">
        <f>IF(D58="SI",IF('47'!$A$47&lt;&gt;"","SI","NO"),"-")</f>
        <v>SI</v>
      </c>
      <c r="G58" s="3" t="str">
        <f t="shared" si="6"/>
        <v>47 - Affidamenti in house</v>
      </c>
      <c r="H58" s="50">
        <f>IF(AND(D58="SI",E58="OK"),'47'!$B$24,"Processo non sottoposto a mappatura e valutazione del rischio")</f>
        <v>3.1666666666666665</v>
      </c>
      <c r="I58" s="50">
        <f>IF(AND(D58="SI",E58="OK"),'47'!$B$40,"")</f>
        <v>1.5</v>
      </c>
      <c r="J58" s="50">
        <f>IF(AND(D58="SI",E58="OK"),'47'!$B$44,"")</f>
        <v>4.75</v>
      </c>
      <c r="L58" s="3">
        <v>47</v>
      </c>
      <c r="M58" s="44" t="str">
        <f t="shared" si="7"/>
        <v>47</v>
      </c>
      <c r="O58" s="46">
        <f t="shared" si="8"/>
        <v>0</v>
      </c>
      <c r="P58" s="46">
        <f t="shared" si="9"/>
        <v>0</v>
      </c>
      <c r="Q58" s="46" t="str">
        <f t="shared" si="10"/>
        <v>47 - Affidamenti in house</v>
      </c>
      <c r="R58" s="46">
        <f t="shared" si="11"/>
        <v>0</v>
      </c>
      <c r="S58" s="46">
        <f t="shared" si="12"/>
        <v>0</v>
      </c>
      <c r="T58" s="3">
        <v>47</v>
      </c>
      <c r="U58" t="str">
        <f>IF(AND(D58="SI",E58="OK",'47'!$A$47&lt;&gt;""),M58&amp;" - "&amp;C58,"")</f>
        <v>47 - Affidamenti in house</v>
      </c>
      <c r="V58" s="3" t="str">
        <f>IF(AND(U58&lt;&gt;"",'47'!$A$47&lt;&gt;""),'47'!$A$47,"")</f>
        <v>Nel caso di affidamneti di gestioni di questo tipo, si provveda sempre sulla base di procedimenti ad evidenza pubblica e si sposti l'individuazione delle caratteristiche potenziali degli affidatari, in termini di economicità e funzionalità, dalla fase decisionale a quella di programmazione. In questo modo i responsabili dei servizi avranno poco margine per affidamenti discrezionali.</v>
      </c>
    </row>
    <row r="59" spans="2:22" ht="20.100000000000001" customHeight="1" thickBot="1" x14ac:dyDescent="0.35">
      <c r="B59" s="58">
        <f t="shared" si="5"/>
        <v>48</v>
      </c>
      <c r="C59" s="21" t="str">
        <f>'48'!A3</f>
        <v>Controlli sull'uso del territorio</v>
      </c>
      <c r="D59" s="4" t="str">
        <f>'48'!$F$2</f>
        <v>SI</v>
      </c>
      <c r="E59" s="4" t="str">
        <f>IF(D59="SI",IF('48'!$B$44="Presenti campi non compilati","Errore","OK"),"-")</f>
        <v>OK</v>
      </c>
      <c r="F59" s="56" t="str">
        <f>IF(D59="SI",IF('48'!$A$47&lt;&gt;"","SI","NO"),"-")</f>
        <v>SI</v>
      </c>
      <c r="G59" s="3" t="str">
        <f t="shared" si="6"/>
        <v>48 - Controlli sull'uso del territorio</v>
      </c>
      <c r="H59" s="50">
        <f>IF(AND(D59="SI",E59="OK"),'48'!$B$24,"Processo non sottoposto a mappatura e valutazione del rischio")</f>
        <v>3</v>
      </c>
      <c r="I59" s="50">
        <f>IF(AND(D59="SI",E59="OK"),'48'!$B$40,"")</f>
        <v>1.25</v>
      </c>
      <c r="J59" s="50">
        <f>IF(AND(D59="SI",E59="OK"),'48'!$B$44,"")</f>
        <v>3.75</v>
      </c>
      <c r="L59" s="3">
        <v>48</v>
      </c>
      <c r="M59" s="44" t="str">
        <f t="shared" si="7"/>
        <v>48</v>
      </c>
      <c r="N59"/>
      <c r="O59" s="46">
        <f t="shared" si="8"/>
        <v>0</v>
      </c>
      <c r="P59" s="46" t="str">
        <f t="shared" si="9"/>
        <v>48 - Controlli sull'uso del territorio</v>
      </c>
      <c r="Q59" s="46">
        <f t="shared" si="10"/>
        <v>0</v>
      </c>
      <c r="R59" s="46">
        <f t="shared" si="11"/>
        <v>0</v>
      </c>
      <c r="S59" s="46">
        <f t="shared" si="12"/>
        <v>0</v>
      </c>
      <c r="T59" s="3">
        <v>48</v>
      </c>
      <c r="U59" t="str">
        <f>IF(AND(D59="SI",E59="OK",'48'!$A$47&lt;&gt;""),M59&amp;" - "&amp;C59,"")</f>
        <v>48 - Controlli sull'uso del territorio</v>
      </c>
      <c r="V59" s="3" t="str">
        <f>IF(AND(U59&lt;&gt;"",'48'!$A$47&lt;&gt;""),'48'!$A$47,"")</f>
        <v>Il controllo del territori può essere paragonato alle verifiche degli abusi edilizi di cui alla scheda 17 e dunque due sono le direttive per la riduzione del rischio. La prima fa riferimento agli agenti e tecnici che accertano, sul territorio, gli abusi e le violazioni alla normativa ambientale. Detti funzionari dovranno sempre operare almeno in coppia al fine di testimoniare reciprocamente l'integrità dei propri comportamenti. La seconda misura è inerente al processo sanzionatorio che deve essere progressivamente sempre più informatizzato e rendere automatico ogni passaggio, specie per quelle sanzioni che vengono annullate, revocate o per le quali si decide di non procedere con il ripristino ambientale.</v>
      </c>
    </row>
    <row r="60" spans="2:22" ht="20.100000000000001" customHeight="1" thickBot="1" x14ac:dyDescent="0.35">
      <c r="B60" s="58" t="str">
        <f t="shared" si="5"/>
        <v/>
      </c>
      <c r="C60" s="21" t="str">
        <f>'49'!$A$3</f>
        <v>Nuova scheda</v>
      </c>
      <c r="D60" s="4" t="str">
        <f>'49'!$F$2</f>
        <v>NO</v>
      </c>
      <c r="E60" s="4" t="str">
        <f>IF(D60="SI",IF('49'!$B$44="Presenti campi non compilati","Errore","OK"),"-")</f>
        <v>-</v>
      </c>
      <c r="F60" s="56" t="str">
        <f>IF(D60="SI",IF('49'!$A$47&lt;&gt;"","SI","NO"),"-")</f>
        <v>-</v>
      </c>
      <c r="G60" s="3" t="str">
        <f t="shared" si="6"/>
        <v/>
      </c>
      <c r="H60" s="50" t="str">
        <f>IF(AND(D60="SI",E60="OK"),'49'!$B$24,"Processo non sottoposto a mappatura e valutazione del rischio")</f>
        <v>Processo non sottoposto a mappatura e valutazione del rischio</v>
      </c>
      <c r="I60" s="50" t="str">
        <f>IF(AND(D60="SI",E60="OK"),'49'!$B$40,"")</f>
        <v/>
      </c>
      <c r="J60" s="50" t="str">
        <f>IF(AND(D60="SI",E60="OK"),'49'!$B$44,"")</f>
        <v/>
      </c>
      <c r="L60" s="3">
        <v>49</v>
      </c>
      <c r="M60" s="44" t="str">
        <f t="shared" si="7"/>
        <v>49</v>
      </c>
      <c r="O60" s="46">
        <f t="shared" si="8"/>
        <v>0</v>
      </c>
      <c r="P60" s="46">
        <f t="shared" si="9"/>
        <v>0</v>
      </c>
      <c r="Q60" s="46">
        <f t="shared" si="10"/>
        <v>0</v>
      </c>
      <c r="R60" s="46">
        <f t="shared" si="11"/>
        <v>0</v>
      </c>
      <c r="S60" s="46">
        <f t="shared" si="12"/>
        <v>0</v>
      </c>
      <c r="T60" s="3">
        <v>49</v>
      </c>
      <c r="U60" t="str">
        <f>IF(AND(D60="SI",E60="OK",'49'!$A$47&lt;&gt;""),M60&amp;" - "&amp;C60,"")</f>
        <v/>
      </c>
      <c r="V60" s="3" t="str">
        <f>IF(AND(U60&lt;&gt;"",'49'!$A$47&lt;&gt;""),'49'!$A$47,"")</f>
        <v/>
      </c>
    </row>
    <row r="61" spans="2:22" ht="20.100000000000001" customHeight="1" thickBot="1" x14ac:dyDescent="0.35">
      <c r="B61" s="58" t="str">
        <f t="shared" si="5"/>
        <v/>
      </c>
      <c r="C61" s="21" t="str">
        <f>'50'!$A$3</f>
        <v>Nuova scheda</v>
      </c>
      <c r="D61" s="4" t="str">
        <f>'50'!$F$2</f>
        <v>NO</v>
      </c>
      <c r="E61" s="4" t="str">
        <f>IF(D61="SI",IF('50'!$B$44="Presenti campi non compilati","Errore","OK"),"-")</f>
        <v>-</v>
      </c>
      <c r="F61" s="56" t="str">
        <f>IF(D61="SI",IF('50'!$A$47&lt;&gt;"","SI","NO"),"-")</f>
        <v>-</v>
      </c>
      <c r="G61" s="3" t="str">
        <f t="shared" si="6"/>
        <v/>
      </c>
      <c r="H61" s="50" t="str">
        <f>IF(AND(D61="SI",E61="OK"),'50'!$B$24,"Processo non sottoposto a mappatura e valutazione del rischio")</f>
        <v>Processo non sottoposto a mappatura e valutazione del rischio</v>
      </c>
      <c r="I61" s="50" t="str">
        <f>IF(AND(D61="SI",E61="OK"),'50'!$B$40,"")</f>
        <v/>
      </c>
      <c r="J61" s="50" t="str">
        <f>IF(AND(D61="SI",E61="OK"),'50'!$B$44,"")</f>
        <v/>
      </c>
      <c r="L61" s="3">
        <v>50</v>
      </c>
      <c r="M61" s="44" t="str">
        <f t="shared" si="7"/>
        <v>50</v>
      </c>
      <c r="O61" s="46">
        <f t="shared" si="8"/>
        <v>0</v>
      </c>
      <c r="P61" s="46">
        <f t="shared" si="9"/>
        <v>0</v>
      </c>
      <c r="Q61" s="46">
        <f t="shared" si="10"/>
        <v>0</v>
      </c>
      <c r="R61" s="46">
        <f t="shared" si="11"/>
        <v>0</v>
      </c>
      <c r="S61" s="46">
        <f t="shared" si="12"/>
        <v>0</v>
      </c>
      <c r="T61" s="3">
        <v>50</v>
      </c>
      <c r="U61" t="str">
        <f>IF(AND(D61="SI",E61="OK",'50'!$A$47&lt;&gt;""),M61&amp;" - "&amp;C61,"")</f>
        <v/>
      </c>
      <c r="V61" s="3" t="str">
        <f>IF(AND(U61&lt;&gt;"",'50'!$A$47&lt;&gt;""),'50'!$A$47,"")</f>
        <v/>
      </c>
    </row>
    <row r="62" spans="2:22" ht="20.100000000000001" customHeight="1" thickBot="1" x14ac:dyDescent="0.35">
      <c r="B62" s="58" t="str">
        <f t="shared" si="5"/>
        <v/>
      </c>
      <c r="C62" s="21" t="str">
        <f>'51'!$A$3</f>
        <v>Nuova scheda</v>
      </c>
      <c r="D62" s="4" t="str">
        <f>'51'!$F$2</f>
        <v>NO</v>
      </c>
      <c r="E62" s="4" t="str">
        <f>IF(D62="SI",IF('51'!$B$44="Presenti campi non compilati","Errore","OK"),"-")</f>
        <v>-</v>
      </c>
      <c r="F62" s="56" t="str">
        <f>IF(D62="SI",IF('51'!$A$47&lt;&gt;"","SI","NO"),"-")</f>
        <v>-</v>
      </c>
      <c r="G62" s="3" t="str">
        <f t="shared" si="6"/>
        <v/>
      </c>
      <c r="H62" s="50" t="str">
        <f>IF(AND(D62="SI",E62="OK"),'51'!$B$24,"Processo non sottoposto a mappatura e valutazione del rischio")</f>
        <v>Processo non sottoposto a mappatura e valutazione del rischio</v>
      </c>
      <c r="I62" s="50" t="str">
        <f>IF(AND(D62="SI",E62="OK"),'51'!$B$40,"")</f>
        <v/>
      </c>
      <c r="J62" s="50" t="str">
        <f>IF(AND(D62="SI",E62="OK"),'51'!$B$44,"")</f>
        <v/>
      </c>
      <c r="L62" s="3">
        <v>51</v>
      </c>
      <c r="M62" s="44" t="str">
        <f t="shared" si="7"/>
        <v>51</v>
      </c>
      <c r="O62" s="46">
        <f t="shared" si="8"/>
        <v>0</v>
      </c>
      <c r="P62" s="46">
        <f t="shared" si="9"/>
        <v>0</v>
      </c>
      <c r="Q62" s="46">
        <f t="shared" si="10"/>
        <v>0</v>
      </c>
      <c r="R62" s="46">
        <f t="shared" si="11"/>
        <v>0</v>
      </c>
      <c r="S62" s="46">
        <f t="shared" si="12"/>
        <v>0</v>
      </c>
      <c r="T62" s="3">
        <v>51</v>
      </c>
      <c r="U62" t="str">
        <f>IF(AND(D62="SI",E62="OK",'51'!$A$47&lt;&gt;""),M62&amp;" - "&amp;C62,"")</f>
        <v/>
      </c>
      <c r="V62" s="3" t="str">
        <f>IF(AND(U62&lt;&gt;"",'51'!$A$47&lt;&gt;""),'51'!$A$47,"")</f>
        <v/>
      </c>
    </row>
    <row r="63" spans="2:22" ht="20.100000000000001" customHeight="1" thickBot="1" x14ac:dyDescent="0.35">
      <c r="B63" s="58" t="str">
        <f t="shared" si="5"/>
        <v/>
      </c>
      <c r="C63" s="21" t="str">
        <f>'52'!$A$3</f>
        <v>Nuova scheda</v>
      </c>
      <c r="D63" s="4" t="str">
        <f>'52'!$F$2</f>
        <v>NO</v>
      </c>
      <c r="E63" s="4" t="str">
        <f>IF(D63="SI",IF('52'!$B$44="Presenti campi non compilati","Errore","OK"),"-")</f>
        <v>-</v>
      </c>
      <c r="F63" s="56" t="str">
        <f>IF(D63="SI",IF('52'!$A$47&lt;&gt;"","SI","NO"),"-")</f>
        <v>-</v>
      </c>
      <c r="G63" s="3" t="str">
        <f t="shared" si="6"/>
        <v/>
      </c>
      <c r="H63" s="50" t="str">
        <f>IF(AND(D63="SI",E63="OK"),'52'!$B$24,"Processo non sottoposto a mappatura e valutazione del rischio")</f>
        <v>Processo non sottoposto a mappatura e valutazione del rischio</v>
      </c>
      <c r="I63" s="50" t="str">
        <f>IF(AND(D63="SI",E63="OK"),'52'!$B$40,"")</f>
        <v/>
      </c>
      <c r="J63" s="50" t="str">
        <f>IF(AND(D63="SI",E63="OK"),'52'!$B$44,"")</f>
        <v/>
      </c>
      <c r="L63" s="3">
        <v>52</v>
      </c>
      <c r="M63" s="44" t="str">
        <f t="shared" si="7"/>
        <v>52</v>
      </c>
      <c r="O63" s="46">
        <f t="shared" si="8"/>
        <v>0</v>
      </c>
      <c r="P63" s="46">
        <f t="shared" si="9"/>
        <v>0</v>
      </c>
      <c r="Q63" s="46">
        <f t="shared" si="10"/>
        <v>0</v>
      </c>
      <c r="R63" s="46">
        <f t="shared" si="11"/>
        <v>0</v>
      </c>
      <c r="S63" s="46">
        <f t="shared" si="12"/>
        <v>0</v>
      </c>
      <c r="T63" s="3">
        <v>52</v>
      </c>
      <c r="U63" t="str">
        <f>IF(AND(D63="SI",E63="OK",'52'!$A$47&lt;&gt;""),M63&amp;" - "&amp;C63,"")</f>
        <v/>
      </c>
      <c r="V63" s="3" t="str">
        <f>IF(AND(U63&lt;&gt;"",'52'!$A$47&lt;&gt;""),'52'!$A$47,"")</f>
        <v/>
      </c>
    </row>
    <row r="64" spans="2:22" ht="20.100000000000001" customHeight="1" thickBot="1" x14ac:dyDescent="0.35">
      <c r="B64" s="58" t="str">
        <f t="shared" si="5"/>
        <v/>
      </c>
      <c r="C64" s="21" t="str">
        <f>'53'!$A$3</f>
        <v>Nuova scheda</v>
      </c>
      <c r="D64" s="4" t="str">
        <f>'53'!$F$2</f>
        <v>NO</v>
      </c>
      <c r="E64" s="4" t="str">
        <f>IF(D64="SI",IF('53'!$B$44="Presenti campi non compilati","Errore","OK"),"-")</f>
        <v>-</v>
      </c>
      <c r="F64" s="56" t="str">
        <f>IF(D64="SI",IF('53'!$A$47&lt;&gt;"","SI","NO"),"-")</f>
        <v>-</v>
      </c>
      <c r="G64" s="3" t="str">
        <f t="shared" si="6"/>
        <v/>
      </c>
      <c r="H64" s="50" t="str">
        <f>IF(AND(D64="SI",E64="OK"),'53'!$B$24,"Processo non sottoposto a mappatura e valutazione del rischio")</f>
        <v>Processo non sottoposto a mappatura e valutazione del rischio</v>
      </c>
      <c r="I64" s="50" t="str">
        <f>IF(AND(D64="SI",E64="OK"),'53'!$B$40,"")</f>
        <v/>
      </c>
      <c r="J64" s="50" t="str">
        <f>IF(AND(D64="SI",E64="OK"),'53'!$B$44,"")</f>
        <v/>
      </c>
      <c r="L64" s="3">
        <v>53</v>
      </c>
      <c r="M64" s="44" t="str">
        <f t="shared" si="7"/>
        <v>53</v>
      </c>
      <c r="O64" s="46">
        <f t="shared" si="8"/>
        <v>0</v>
      </c>
      <c r="P64" s="46">
        <f t="shared" si="9"/>
        <v>0</v>
      </c>
      <c r="Q64" s="46">
        <f t="shared" si="10"/>
        <v>0</v>
      </c>
      <c r="R64" s="46">
        <f t="shared" si="11"/>
        <v>0</v>
      </c>
      <c r="S64" s="46">
        <f t="shared" si="12"/>
        <v>0</v>
      </c>
      <c r="T64" s="3">
        <v>53</v>
      </c>
      <c r="U64" t="str">
        <f>IF(AND(D64="SI",E64="OK",'53'!$A$47&lt;&gt;""),M64&amp;" - "&amp;C64,"")</f>
        <v/>
      </c>
      <c r="V64" s="3" t="str">
        <f>IF(AND(U64&lt;&gt;"",'53'!$A$47&lt;&gt;""),'53'!$A$47,"")</f>
        <v/>
      </c>
    </row>
    <row r="65" spans="8:10" x14ac:dyDescent="0.3">
      <c r="H65" s="48"/>
      <c r="I65" s="48"/>
      <c r="J65" s="48"/>
    </row>
    <row r="66" spans="8:10" x14ac:dyDescent="0.3">
      <c r="H66" s="48"/>
      <c r="I66" s="48"/>
      <c r="J66" s="48"/>
    </row>
    <row r="67" spans="8:10" x14ac:dyDescent="0.3">
      <c r="H67" s="48"/>
      <c r="I67" s="48"/>
      <c r="J67" s="48"/>
    </row>
    <row r="68" spans="8:10" x14ac:dyDescent="0.3">
      <c r="H68" s="48"/>
      <c r="I68" s="48"/>
      <c r="J68" s="48"/>
    </row>
    <row r="69" spans="8:10" x14ac:dyDescent="0.3">
      <c r="H69" s="48"/>
      <c r="I69" s="48"/>
      <c r="J69" s="48"/>
    </row>
    <row r="70" spans="8:10" x14ac:dyDescent="0.3">
      <c r="H70" s="48"/>
      <c r="I70" s="48"/>
      <c r="J70" s="48"/>
    </row>
    <row r="71" spans="8:10" x14ac:dyDescent="0.3">
      <c r="H71" s="48"/>
      <c r="I71" s="48"/>
      <c r="J71" s="48"/>
    </row>
    <row r="72" spans="8:10" x14ac:dyDescent="0.3">
      <c r="H72" s="48"/>
      <c r="I72" s="48"/>
      <c r="J72" s="48"/>
    </row>
    <row r="73" spans="8:10" x14ac:dyDescent="0.3">
      <c r="H73" s="48"/>
      <c r="I73" s="48"/>
      <c r="J73" s="48"/>
    </row>
    <row r="74" spans="8:10" x14ac:dyDescent="0.3">
      <c r="H74" s="48"/>
      <c r="I74" s="48"/>
      <c r="J74" s="48"/>
    </row>
    <row r="75" spans="8:10" x14ac:dyDescent="0.3">
      <c r="H75" s="48"/>
      <c r="I75" s="48"/>
      <c r="J75" s="48"/>
    </row>
    <row r="76" spans="8:10" x14ac:dyDescent="0.3">
      <c r="H76" s="48"/>
      <c r="I76" s="48"/>
      <c r="J76" s="48"/>
    </row>
    <row r="77" spans="8:10" x14ac:dyDescent="0.3">
      <c r="H77" s="48"/>
      <c r="I77" s="48"/>
      <c r="J77" s="48"/>
    </row>
    <row r="78" spans="8:10" x14ac:dyDescent="0.3">
      <c r="H78" s="48"/>
      <c r="I78" s="48"/>
      <c r="J78" s="48"/>
    </row>
    <row r="79" spans="8:10" x14ac:dyDescent="0.3">
      <c r="H79" s="48"/>
      <c r="I79" s="48"/>
      <c r="J79" s="48"/>
    </row>
    <row r="80" spans="8:10" x14ac:dyDescent="0.3">
      <c r="H80" s="48"/>
      <c r="I80" s="48"/>
      <c r="J80" s="48"/>
    </row>
    <row r="81" spans="8:10" x14ac:dyDescent="0.3">
      <c r="H81" s="48"/>
      <c r="I81" s="48"/>
      <c r="J81" s="48"/>
    </row>
    <row r="82" spans="8:10" x14ac:dyDescent="0.3">
      <c r="H82" s="48"/>
      <c r="I82" s="48"/>
      <c r="J82" s="48"/>
    </row>
    <row r="83" spans="8:10" x14ac:dyDescent="0.3">
      <c r="H83" s="48"/>
      <c r="I83" s="48"/>
      <c r="J83" s="48"/>
    </row>
    <row r="84" spans="8:10" x14ac:dyDescent="0.3">
      <c r="H84" s="48"/>
      <c r="I84" s="48"/>
      <c r="J84" s="48"/>
    </row>
    <row r="85" spans="8:10" x14ac:dyDescent="0.3">
      <c r="H85" s="48"/>
      <c r="I85" s="48"/>
      <c r="J85" s="48"/>
    </row>
    <row r="86" spans="8:10" x14ac:dyDescent="0.3">
      <c r="H86" s="48"/>
      <c r="I86" s="48"/>
      <c r="J86" s="48"/>
    </row>
    <row r="87" spans="8:10" x14ac:dyDescent="0.3">
      <c r="H87" s="48"/>
      <c r="I87" s="48"/>
      <c r="J87" s="48"/>
    </row>
    <row r="88" spans="8:10" x14ac:dyDescent="0.3">
      <c r="H88" s="48"/>
      <c r="I88" s="48"/>
      <c r="J88" s="48"/>
    </row>
    <row r="89" spans="8:10" x14ac:dyDescent="0.3">
      <c r="H89" s="48"/>
      <c r="I89" s="48"/>
      <c r="J89" s="48"/>
    </row>
    <row r="90" spans="8:10" x14ac:dyDescent="0.3">
      <c r="H90" s="48"/>
      <c r="I90" s="48"/>
      <c r="J90" s="48"/>
    </row>
    <row r="91" spans="8:10" x14ac:dyDescent="0.3">
      <c r="H91" s="48"/>
      <c r="I91" s="48"/>
      <c r="J91" s="48"/>
    </row>
    <row r="92" spans="8:10" x14ac:dyDescent="0.3">
      <c r="H92" s="48"/>
      <c r="I92" s="48"/>
      <c r="J92" s="48"/>
    </row>
    <row r="93" spans="8:10" x14ac:dyDescent="0.3">
      <c r="H93" s="48"/>
      <c r="I93" s="48"/>
      <c r="J93" s="48"/>
    </row>
    <row r="94" spans="8:10" x14ac:dyDescent="0.3">
      <c r="H94" s="48"/>
      <c r="I94" s="48"/>
      <c r="J94" s="48"/>
    </row>
    <row r="95" spans="8:10" x14ac:dyDescent="0.3">
      <c r="H95" s="48"/>
      <c r="I95" s="48"/>
      <c r="J95" s="48"/>
    </row>
    <row r="96" spans="8:10" x14ac:dyDescent="0.3">
      <c r="H96" s="48"/>
      <c r="I96" s="48"/>
      <c r="J96" s="48"/>
    </row>
    <row r="97" spans="8:10" x14ac:dyDescent="0.3">
      <c r="H97" s="48"/>
      <c r="I97" s="48"/>
      <c r="J97" s="48"/>
    </row>
    <row r="98" spans="8:10" x14ac:dyDescent="0.3">
      <c r="H98" s="48"/>
      <c r="I98" s="48"/>
      <c r="J98" s="48"/>
    </row>
    <row r="99" spans="8:10" x14ac:dyDescent="0.3">
      <c r="H99" s="48"/>
      <c r="I99" s="48"/>
      <c r="J99" s="48"/>
    </row>
    <row r="100" spans="8:10" x14ac:dyDescent="0.3">
      <c r="H100" s="48"/>
      <c r="I100" s="48"/>
      <c r="J100" s="48"/>
    </row>
    <row r="101" spans="8:10" x14ac:dyDescent="0.3">
      <c r="H101" s="48"/>
      <c r="I101" s="48"/>
      <c r="J101" s="48"/>
    </row>
    <row r="102" spans="8:10" x14ac:dyDescent="0.3">
      <c r="H102" s="48"/>
      <c r="I102" s="48"/>
      <c r="J102" s="48"/>
    </row>
  </sheetData>
  <sheetProtection password="B9B0" sheet="1" objects="1" scenarios="1" pivotTables="0"/>
  <mergeCells count="5">
    <mergeCell ref="B2:D2"/>
    <mergeCell ref="B5:D5"/>
    <mergeCell ref="B6:D6"/>
    <mergeCell ref="B8:D8"/>
    <mergeCell ref="B4:D4"/>
  </mergeCells>
  <hyperlinks>
    <hyperlink ref="C12" location="'1'!A1" display="Concorso per l'assunzione di personale "/>
    <hyperlink ref="C13" location="'2'!A1" display="Concorso per la progressione in carriera del personale "/>
    <hyperlink ref="C14" location="'3'!A1" display="Selezione per l'affidamento di un incarico professionale "/>
    <hyperlink ref="C15" location="'4'!A1" display="Affidamento mediante procedura aperta (o ristretta) di lavori, servizi, forniture"/>
    <hyperlink ref="C16" location="'5'!A1" display="Affidamento diretto di lavori, servizi o forniture"/>
    <hyperlink ref="C17" location="'6'!A1" display="Permesso di costruire "/>
    <hyperlink ref="C18" location="'7'!A1" display="Permesso di costruire in aree assoggettate ad autorizzazione paesaggistica"/>
    <hyperlink ref="C19" location="'8'!A1" display="Concessione di sovvenzioni, contributi, sussidi, ecc. "/>
    <hyperlink ref="C20" location="'9'!A1" display="Provvedimenti di pianificazione urbanistica generale"/>
    <hyperlink ref="C21" location="'10'!A1" display="Provvedimenti di pianificazione urbanistica attuativa"/>
    <hyperlink ref="C22" location="'11'!A1" display="Levata dei protesti "/>
    <hyperlink ref="C23" location="'12'!A1" display="Gestione delle sanzioni per violazione del CDS"/>
    <hyperlink ref="C24" location="'13'!A1" display="Gestione ordinaria delle entrate "/>
    <hyperlink ref="C25" location="'14'!A1" display="Gestione ordinaria delle spese di bilancio "/>
    <hyperlink ref="C26" location="'15'!A1" display="Accertamenti e verifiche dei tributi locali"/>
    <hyperlink ref="C27" location="'16'!A1" display="Accertamenti con adesione dei tributi locali"/>
    <hyperlink ref="C28" location="'17'!A1" display="Accertamenti e controlli sugli abusi edilizi"/>
    <hyperlink ref="C29" location="'18'!A1" display="Incentivi economici al personale (produttività e retribuzioni di risultato)"/>
    <hyperlink ref="C30" location="'19'!A1" display="Autorizzazione all’occupazione del suolo pubblico"/>
    <hyperlink ref="C31" location="'20'!A1" display="Autorizzazioni ex artt. 68 e 69 del TULPS (spettacoli, intrattenimenti, ecc.)"/>
    <hyperlink ref="C32" location="'21'!A1" display="Permesso di costruire convenzionato "/>
    <hyperlink ref="C33" location="'22'!A1" display="Pratiche anagrafiche "/>
    <hyperlink ref="C34" location="'23'!A1" display="Documenti di identità"/>
    <hyperlink ref="C35" location="'24'!A1" display="Servizi per minori e famiglie"/>
    <hyperlink ref="C36" location="'25'!A1" display="Servizi assistenziali e socio-sanitari per anziani"/>
    <hyperlink ref="C37" location="'26'!A1" display="Servizi per disabili"/>
    <hyperlink ref="C38" location="'27'!A1" display="Servizi per adulti in difficoltà"/>
    <hyperlink ref="C39" location="'28'!A1" display="Servizi di integrazione dei cittadini stranieri"/>
    <hyperlink ref="C40" location="'29'!A1" display="Raccolta e smaltimento rifiuti"/>
    <hyperlink ref="C41" location="'30'!A1" display="Gestione del protocollo "/>
    <hyperlink ref="C42" location="'31'!A1" display="Gestione dell'archivio "/>
    <hyperlink ref="C43" location="'32'!A1" display="Gestione delle sepolture e dei loculi"/>
    <hyperlink ref="C44" location="'33'!A1" display="Gestione delle tombe di famiglia"/>
    <hyperlink ref="C45" location="'34'!A1" display="Organizzazione eventi"/>
    <hyperlink ref="C46" location="'35'!A1" display="Rilascio di patrocini"/>
    <hyperlink ref="C47" location="'36'!A1" display="Gare ad evidenza pubblica di vendita di beni"/>
    <hyperlink ref="C48" location="'37'!A1" display="Funzionamento degli organi collegiali "/>
    <hyperlink ref="C49" location="'38'!A1" display="Formazione di determinazioni, ordinanze, decreti ed altri atti amministrativi"/>
    <hyperlink ref="C50" location="'39'!A1" display="Designazione dei rappresentanti dell'ente presso enti, società, fondazioni"/>
    <hyperlink ref="C51" location="'40'!A1" display="Gestione dei procedimenti di segnalazione e reclamo"/>
    <hyperlink ref="C52" location="'41'!A1" display="Gestione della leva"/>
    <hyperlink ref="C53" location="'42'!A1" display="Gestione dell'elettorato"/>
    <hyperlink ref="C54" location="'43'!A1" display="Gestione degli alloggi pubblici"/>
    <hyperlink ref="C55" location="'44'!A1" display="Gestione del diritto allo studio"/>
    <hyperlink ref="C56" location="'45'!A1" display="Vigilanza sulla circolazione e la sosta"/>
    <hyperlink ref="C57" location="'46'!A1" display="Gestione del reticolo idrico minore "/>
    <hyperlink ref="C58" location="'47'!A1" display="Affidamenti in house"/>
    <hyperlink ref="C59" location="'48'!A1" display="Controlli sull'uso del territorio"/>
    <hyperlink ref="C60" location="'49'!A1" display="'49'!A1"/>
    <hyperlink ref="C61:C64" location="'49'!A1" display="'49'!A1"/>
    <hyperlink ref="F6" location="'Prospetto Finale'!A1" display="Vai al prospetto finale"/>
    <hyperlink ref="F8" location="'Misure riduzione del rischio'!A1" display="Vai alle Misure riduzione rischio"/>
    <hyperlink ref="C61" location="'50'!A1" display="'50'!A1"/>
    <hyperlink ref="C62" location="'51'!A1" display="'51'!A1"/>
    <hyperlink ref="C63" location="'52'!A1" display="'52'!A1"/>
    <hyperlink ref="C64" location="'53'!A1" display="'53'!A1"/>
  </hyperlinks>
  <pageMargins left="0.25" right="0.25" top="0.75" bottom="0.75" header="0.3" footer="0.3"/>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pageSetUpPr fitToPage="1"/>
  </sheetPr>
  <dimension ref="A1:H221"/>
  <sheetViews>
    <sheetView view="pageBreakPreview" zoomScale="85" zoomScaleNormal="100" zoomScaleSheetLayoutView="85" workbookViewId="0">
      <selection activeCell="A11" sqref="A11:F11"/>
    </sheetView>
  </sheetViews>
  <sheetFormatPr defaultRowHeight="14.4" x14ac:dyDescent="0.3"/>
  <cols>
    <col min="1" max="1" width="3.33203125" style="40" customWidth="1"/>
    <col min="2" max="2" width="123.44140625" customWidth="1"/>
    <col min="3" max="3" width="16.33203125" style="48" customWidth="1"/>
    <col min="4" max="4" width="18" style="48" customWidth="1"/>
    <col min="5" max="5" width="15" style="48" customWidth="1"/>
    <col min="6" max="6" width="5.88671875" style="45" customWidth="1"/>
    <col min="7" max="7" width="0.88671875" customWidth="1"/>
    <col min="8" max="8" width="18.6640625" customWidth="1"/>
    <col min="9" max="9" width="42.88671875" bestFit="1" customWidth="1"/>
    <col min="10" max="10" width="41.6640625" bestFit="1" customWidth="1"/>
    <col min="11" max="11" width="44.109375" bestFit="1" customWidth="1"/>
    <col min="12" max="12" width="42.5546875" bestFit="1" customWidth="1"/>
    <col min="13" max="13" width="70" bestFit="1" customWidth="1"/>
    <col min="14" max="14" width="49.88671875" bestFit="1" customWidth="1"/>
    <col min="15" max="15" width="71.33203125" bestFit="1" customWidth="1"/>
    <col min="16" max="16" width="38.5546875" bestFit="1" customWidth="1"/>
    <col min="17" max="17" width="23.44140625" bestFit="1" customWidth="1"/>
    <col min="18" max="18" width="24.33203125" bestFit="1" customWidth="1"/>
    <col min="19" max="19" width="30.109375" bestFit="1" customWidth="1"/>
    <col min="20" max="20" width="46.88671875" bestFit="1" customWidth="1"/>
    <col min="21" max="21" width="21" bestFit="1" customWidth="1"/>
    <col min="22" max="22" width="30.6640625" bestFit="1" customWidth="1"/>
    <col min="23" max="23" width="44.109375" bestFit="1" customWidth="1"/>
    <col min="24" max="24" width="31.33203125" bestFit="1" customWidth="1"/>
    <col min="25" max="25" width="26.5546875" bestFit="1" customWidth="1"/>
    <col min="26" max="26" width="25" bestFit="1" customWidth="1"/>
    <col min="27" max="27" width="37.6640625" bestFit="1" customWidth="1"/>
    <col min="28" max="28" width="34.5546875" bestFit="1" customWidth="1"/>
    <col min="29" max="29" width="24.5546875" bestFit="1" customWidth="1"/>
    <col min="30" max="30" width="22.109375" bestFit="1" customWidth="1"/>
    <col min="31" max="31" width="44.88671875" bestFit="1" customWidth="1"/>
    <col min="32" max="32" width="39.109375" bestFit="1" customWidth="1"/>
    <col min="33" max="33" width="73.88671875" bestFit="1" customWidth="1"/>
    <col min="34" max="34" width="72" bestFit="1" customWidth="1"/>
    <col min="35" max="35" width="53.109375" bestFit="1" customWidth="1"/>
    <col min="36" max="36" width="22.109375" bestFit="1" customWidth="1"/>
    <col min="37" max="37" width="26.6640625" bestFit="1" customWidth="1"/>
    <col min="38" max="38" width="32.109375" bestFit="1" customWidth="1"/>
    <col min="39" max="39" width="32.44140625" bestFit="1" customWidth="1"/>
    <col min="40" max="40" width="37.5546875" bestFit="1" customWidth="1"/>
    <col min="41" max="41" width="36.88671875" bestFit="1" customWidth="1"/>
    <col min="42" max="42" width="23.6640625" bestFit="1" customWidth="1"/>
    <col min="43" max="43" width="32.109375" bestFit="1" customWidth="1"/>
  </cols>
  <sheetData>
    <row r="1" spans="1:8" ht="31.5" customHeight="1" thickBot="1" x14ac:dyDescent="0.35">
      <c r="A1" s="92" t="s">
        <v>264</v>
      </c>
      <c r="B1" s="92"/>
      <c r="C1" s="92"/>
      <c r="D1" s="92"/>
      <c r="E1" s="92"/>
      <c r="F1" s="92"/>
    </row>
    <row r="2" spans="1:8" ht="18.600000000000001" thickBot="1" x14ac:dyDescent="0.35">
      <c r="A2" s="93" t="s">
        <v>262</v>
      </c>
      <c r="B2" s="93"/>
      <c r="C2" s="93"/>
      <c r="D2" s="93"/>
      <c r="E2" s="93"/>
      <c r="F2" s="93"/>
      <c r="H2" s="69" t="s">
        <v>76</v>
      </c>
    </row>
    <row r="3" spans="1:8" ht="10.5" customHeight="1" thickBot="1" x14ac:dyDescent="0.35">
      <c r="A3" s="64"/>
      <c r="B3" s="64"/>
      <c r="C3" s="74"/>
      <c r="D3" s="74"/>
      <c r="E3" s="74"/>
      <c r="F3" s="64"/>
      <c r="H3" s="70"/>
    </row>
    <row r="4" spans="1:8" ht="51.75" customHeight="1" thickBot="1" x14ac:dyDescent="0.35">
      <c r="A4" s="94" t="s">
        <v>263</v>
      </c>
      <c r="B4" s="94"/>
      <c r="C4" s="94"/>
      <c r="D4" s="94"/>
      <c r="E4" s="94"/>
      <c r="F4" s="94"/>
      <c r="H4" s="69" t="s">
        <v>247</v>
      </c>
    </row>
    <row r="5" spans="1:8" ht="7.5" customHeight="1" x14ac:dyDescent="0.3">
      <c r="A5" s="39"/>
      <c r="B5" s="5"/>
      <c r="C5" s="52"/>
      <c r="D5" s="52"/>
      <c r="E5" s="52"/>
      <c r="F5" s="49"/>
    </row>
    <row r="6" spans="1:8" ht="36.75" customHeight="1" x14ac:dyDescent="0.3"/>
    <row r="7" spans="1:8" ht="4.5" customHeight="1" x14ac:dyDescent="0.3">
      <c r="A7" s="41"/>
    </row>
    <row r="8" spans="1:8" ht="12.75" customHeight="1" x14ac:dyDescent="0.3">
      <c r="A8" s="41"/>
    </row>
    <row r="9" spans="1:8" ht="3" customHeight="1" x14ac:dyDescent="0.3">
      <c r="A9" s="42"/>
    </row>
    <row r="10" spans="1:8" x14ac:dyDescent="0.3">
      <c r="A10" s="95" t="s">
        <v>130</v>
      </c>
      <c r="B10" s="96"/>
      <c r="C10" s="96"/>
      <c r="D10" s="96"/>
      <c r="E10" s="96"/>
      <c r="F10" s="97"/>
    </row>
    <row r="11" spans="1:8" x14ac:dyDescent="0.3">
      <c r="A11" s="89" t="s">
        <v>131</v>
      </c>
      <c r="B11" s="90"/>
      <c r="C11" s="90"/>
      <c r="D11" s="90"/>
      <c r="E11" s="90"/>
      <c r="F11" s="91"/>
    </row>
    <row r="12" spans="1:8" ht="30" customHeight="1" x14ac:dyDescent="0.3">
      <c r="A12" s="89" t="s">
        <v>132</v>
      </c>
      <c r="B12" s="90"/>
      <c r="C12" s="90"/>
      <c r="D12" s="90"/>
      <c r="E12" s="90"/>
      <c r="F12" s="91"/>
    </row>
    <row r="13" spans="1:8" ht="20.25" customHeight="1" x14ac:dyDescent="0.3">
      <c r="A13" s="89" t="s">
        <v>133</v>
      </c>
      <c r="B13" s="90"/>
      <c r="C13" s="90"/>
      <c r="D13" s="90"/>
      <c r="E13" s="90"/>
      <c r="F13" s="91"/>
    </row>
    <row r="14" spans="1:8" ht="16.5" customHeight="1" x14ac:dyDescent="0.3">
      <c r="A14" s="89" t="s">
        <v>134</v>
      </c>
      <c r="B14" s="90"/>
      <c r="C14" s="90"/>
      <c r="D14" s="90"/>
      <c r="E14" s="90"/>
      <c r="F14" s="91"/>
    </row>
    <row r="15" spans="1:8" ht="23.25" customHeight="1" x14ac:dyDescent="0.3">
      <c r="A15" s="98" t="s">
        <v>265</v>
      </c>
      <c r="B15" s="99"/>
      <c r="C15" s="99"/>
      <c r="D15" s="99"/>
      <c r="E15" s="99"/>
      <c r="F15" s="100"/>
    </row>
    <row r="16" spans="1:8" ht="20.25" customHeight="1" x14ac:dyDescent="0.3">
      <c r="A16" s="101" t="s">
        <v>135</v>
      </c>
      <c r="B16" s="101"/>
      <c r="C16" s="101"/>
      <c r="D16" s="101"/>
      <c r="E16" s="101"/>
      <c r="F16" s="101"/>
    </row>
    <row r="17" spans="1:6" ht="34.5" customHeight="1" x14ac:dyDescent="0.3">
      <c r="A17" s="102" t="s">
        <v>136</v>
      </c>
      <c r="B17" s="102"/>
      <c r="C17" s="102"/>
      <c r="D17" s="102"/>
      <c r="E17" s="102"/>
      <c r="F17" s="102"/>
    </row>
    <row r="18" spans="1:6" ht="18" x14ac:dyDescent="0.35">
      <c r="B18" s="53" t="s">
        <v>244</v>
      </c>
      <c r="C18" s="54" t="s">
        <v>138</v>
      </c>
      <c r="D18" s="54" t="s">
        <v>139</v>
      </c>
      <c r="E18" s="54" t="s">
        <v>140</v>
      </c>
    </row>
    <row r="19" spans="1:6" ht="5.25" customHeight="1" x14ac:dyDescent="0.3">
      <c r="C19" s="47"/>
      <c r="D19" s="47"/>
      <c r="E19" s="47"/>
    </row>
    <row r="20" spans="1:6" x14ac:dyDescent="0.3">
      <c r="C20" s="75" t="s">
        <v>188</v>
      </c>
      <c r="D20" s="47"/>
      <c r="E20" s="47"/>
    </row>
    <row r="21" spans="1:6" x14ac:dyDescent="0.3">
      <c r="B21" t="s">
        <v>189</v>
      </c>
      <c r="C21" s="47">
        <v>2.5</v>
      </c>
      <c r="D21" s="47">
        <v>1.5</v>
      </c>
      <c r="E21" s="47">
        <v>3.75</v>
      </c>
    </row>
    <row r="22" spans="1:6" x14ac:dyDescent="0.3">
      <c r="B22" t="s">
        <v>137</v>
      </c>
      <c r="C22" s="47">
        <v>2</v>
      </c>
      <c r="D22" s="47">
        <v>1.25</v>
      </c>
      <c r="E22" s="47">
        <v>2.5</v>
      </c>
    </row>
    <row r="23" spans="1:6" x14ac:dyDescent="0.3">
      <c r="B23" t="s">
        <v>190</v>
      </c>
      <c r="C23" s="47">
        <v>3.5</v>
      </c>
      <c r="D23" s="47">
        <v>1.5</v>
      </c>
      <c r="E23" s="47">
        <v>5.25</v>
      </c>
    </row>
    <row r="24" spans="1:6" x14ac:dyDescent="0.3">
      <c r="B24" t="s">
        <v>191</v>
      </c>
      <c r="C24" s="47">
        <v>2.3333333333333335</v>
      </c>
      <c r="D24" s="47">
        <v>1.25</v>
      </c>
      <c r="E24" s="47">
        <v>2.916666666666667</v>
      </c>
    </row>
    <row r="25" spans="1:6" x14ac:dyDescent="0.3">
      <c r="B25" t="s">
        <v>192</v>
      </c>
      <c r="C25" s="47">
        <v>2.8333333333333335</v>
      </c>
      <c r="D25" s="47">
        <v>1.5</v>
      </c>
      <c r="E25" s="47">
        <v>4.25</v>
      </c>
    </row>
    <row r="26" spans="1:6" x14ac:dyDescent="0.3">
      <c r="B26" t="s">
        <v>193</v>
      </c>
      <c r="C26" s="47">
        <v>2.3333333333333335</v>
      </c>
      <c r="D26" s="47">
        <v>1.25</v>
      </c>
      <c r="E26" s="47">
        <v>2.916666666666667</v>
      </c>
    </row>
    <row r="27" spans="1:6" x14ac:dyDescent="0.3">
      <c r="B27" t="s">
        <v>194</v>
      </c>
      <c r="C27" s="47">
        <v>3</v>
      </c>
      <c r="D27" s="47">
        <v>1.25</v>
      </c>
      <c r="E27" s="47">
        <v>3.75</v>
      </c>
    </row>
    <row r="28" spans="1:6" x14ac:dyDescent="0.3">
      <c r="B28" t="s">
        <v>195</v>
      </c>
      <c r="C28" s="47">
        <v>1.8333333333333333</v>
      </c>
      <c r="D28" s="47">
        <v>1.5</v>
      </c>
      <c r="E28" s="47">
        <v>3.75</v>
      </c>
    </row>
    <row r="29" spans="1:6" x14ac:dyDescent="0.3">
      <c r="B29" t="s">
        <v>196</v>
      </c>
      <c r="C29" s="47">
        <v>4</v>
      </c>
      <c r="D29" s="47">
        <v>1.75</v>
      </c>
      <c r="E29" s="47">
        <v>7</v>
      </c>
    </row>
    <row r="30" spans="1:6" x14ac:dyDescent="0.3">
      <c r="B30" t="s">
        <v>147</v>
      </c>
      <c r="C30" s="47">
        <v>3.8333333333333335</v>
      </c>
      <c r="D30" s="47">
        <v>1.75</v>
      </c>
      <c r="E30" s="47">
        <v>6.7083333333333339</v>
      </c>
    </row>
    <row r="31" spans="1:6" x14ac:dyDescent="0.3">
      <c r="B31" t="s">
        <v>148</v>
      </c>
      <c r="C31" s="47">
        <v>2</v>
      </c>
      <c r="D31" s="47">
        <v>1.75</v>
      </c>
      <c r="E31" s="47">
        <v>3.5</v>
      </c>
    </row>
    <row r="32" spans="1:6" x14ac:dyDescent="0.3">
      <c r="B32" t="s">
        <v>149</v>
      </c>
      <c r="C32" s="47">
        <v>2.1666666666666665</v>
      </c>
      <c r="D32" s="47">
        <v>1.75</v>
      </c>
      <c r="E32" s="47">
        <v>3.7916666666666665</v>
      </c>
    </row>
    <row r="33" spans="2:5" x14ac:dyDescent="0.3">
      <c r="B33" t="s">
        <v>150</v>
      </c>
      <c r="C33" s="47">
        <v>2.1666666666666665</v>
      </c>
      <c r="D33" s="47">
        <v>1</v>
      </c>
      <c r="E33" s="47">
        <v>2.1666666666666665</v>
      </c>
    </row>
    <row r="34" spans="2:5" x14ac:dyDescent="0.3">
      <c r="B34" t="s">
        <v>151</v>
      </c>
      <c r="C34" s="47">
        <v>3.3333333333333335</v>
      </c>
      <c r="D34" s="47">
        <v>1</v>
      </c>
      <c r="E34" s="47">
        <v>3.3333333333333335</v>
      </c>
    </row>
    <row r="35" spans="2:5" x14ac:dyDescent="0.3">
      <c r="B35" t="s">
        <v>152</v>
      </c>
      <c r="C35" s="47">
        <v>3.1666666666666665</v>
      </c>
      <c r="D35" s="47">
        <v>1.25</v>
      </c>
      <c r="E35" s="47">
        <v>3.958333333333333</v>
      </c>
    </row>
    <row r="36" spans="2:5" x14ac:dyDescent="0.3">
      <c r="B36" t="s">
        <v>153</v>
      </c>
      <c r="C36" s="47">
        <v>3.8333333333333335</v>
      </c>
      <c r="D36" s="47">
        <v>1.25</v>
      </c>
      <c r="E36" s="47">
        <v>4.791666666666667</v>
      </c>
    </row>
    <row r="37" spans="2:5" x14ac:dyDescent="0.3">
      <c r="B37" t="s">
        <v>154</v>
      </c>
      <c r="C37" s="47">
        <v>2.6666666666666665</v>
      </c>
      <c r="D37" s="47">
        <v>1</v>
      </c>
      <c r="E37" s="47">
        <v>2.6666666666666665</v>
      </c>
    </row>
    <row r="38" spans="2:5" x14ac:dyDescent="0.3">
      <c r="B38" t="s">
        <v>155</v>
      </c>
      <c r="C38" s="47">
        <v>1.8333333333333333</v>
      </c>
      <c r="D38" s="47">
        <v>2.25</v>
      </c>
      <c r="E38" s="47">
        <v>4.125</v>
      </c>
    </row>
    <row r="39" spans="2:5" x14ac:dyDescent="0.3">
      <c r="B39" t="s">
        <v>156</v>
      </c>
      <c r="C39" s="47">
        <v>2.1666666666666665</v>
      </c>
      <c r="D39" s="47">
        <v>1</v>
      </c>
      <c r="E39" s="47">
        <v>2.1666666666666665</v>
      </c>
    </row>
    <row r="40" spans="2:5" x14ac:dyDescent="0.3">
      <c r="B40" t="s">
        <v>157</v>
      </c>
      <c r="C40" s="47">
        <v>2.8333333333333335</v>
      </c>
      <c r="D40" s="47">
        <v>1.25</v>
      </c>
      <c r="E40" s="47">
        <v>3.541666666666667</v>
      </c>
    </row>
    <row r="41" spans="2:5" x14ac:dyDescent="0.3">
      <c r="B41" t="s">
        <v>158</v>
      </c>
      <c r="C41" s="47">
        <v>3.3333333333333335</v>
      </c>
      <c r="D41" s="47">
        <v>1.25</v>
      </c>
      <c r="E41" s="47">
        <v>4.166666666666667</v>
      </c>
    </row>
    <row r="42" spans="2:5" x14ac:dyDescent="0.3">
      <c r="B42" t="s">
        <v>159</v>
      </c>
      <c r="C42" s="47">
        <v>2.1666666666666665</v>
      </c>
      <c r="D42" s="47">
        <v>1</v>
      </c>
      <c r="E42" s="47">
        <v>2.1666666666666665</v>
      </c>
    </row>
    <row r="43" spans="2:5" x14ac:dyDescent="0.3">
      <c r="B43" t="s">
        <v>160</v>
      </c>
      <c r="C43" s="47">
        <v>2</v>
      </c>
      <c r="D43" s="47">
        <v>1</v>
      </c>
      <c r="E43" s="47">
        <v>2</v>
      </c>
    </row>
    <row r="44" spans="2:5" x14ac:dyDescent="0.3">
      <c r="B44" t="s">
        <v>161</v>
      </c>
      <c r="C44" s="47">
        <v>3.5</v>
      </c>
      <c r="D44" s="47">
        <v>1.25</v>
      </c>
      <c r="E44" s="47">
        <v>4.375</v>
      </c>
    </row>
    <row r="45" spans="2:5" x14ac:dyDescent="0.3">
      <c r="B45" t="s">
        <v>162</v>
      </c>
      <c r="C45" s="47">
        <v>3.5</v>
      </c>
      <c r="D45" s="47">
        <v>1.25</v>
      </c>
      <c r="E45" s="47">
        <v>4.375</v>
      </c>
    </row>
    <row r="46" spans="2:5" x14ac:dyDescent="0.3">
      <c r="B46" t="s">
        <v>163</v>
      </c>
      <c r="C46" s="47">
        <v>3.5</v>
      </c>
      <c r="D46" s="47">
        <v>1.25</v>
      </c>
      <c r="E46" s="47">
        <v>4.375</v>
      </c>
    </row>
    <row r="47" spans="2:5" x14ac:dyDescent="0.3">
      <c r="B47" t="s">
        <v>164</v>
      </c>
      <c r="C47" s="47">
        <v>3.5</v>
      </c>
      <c r="D47" s="47">
        <v>1.25</v>
      </c>
      <c r="E47" s="47">
        <v>4.375</v>
      </c>
    </row>
    <row r="48" spans="2:5" x14ac:dyDescent="0.3">
      <c r="B48" t="s">
        <v>165</v>
      </c>
      <c r="C48" s="47">
        <v>3.5</v>
      </c>
      <c r="D48" s="47">
        <v>1.25</v>
      </c>
      <c r="E48" s="47">
        <v>4.375</v>
      </c>
    </row>
    <row r="49" spans="2:5" x14ac:dyDescent="0.3">
      <c r="B49" t="s">
        <v>166</v>
      </c>
      <c r="C49" s="47">
        <v>3.6666666666666665</v>
      </c>
      <c r="D49" s="47">
        <v>1.25</v>
      </c>
      <c r="E49" s="47">
        <v>4.583333333333333</v>
      </c>
    </row>
    <row r="50" spans="2:5" x14ac:dyDescent="0.3">
      <c r="B50" t="s">
        <v>167</v>
      </c>
      <c r="C50" s="47">
        <v>1.1666666666666667</v>
      </c>
      <c r="D50" s="47">
        <v>0.75</v>
      </c>
      <c r="E50" s="47">
        <v>0.875</v>
      </c>
    </row>
    <row r="51" spans="2:5" x14ac:dyDescent="0.3">
      <c r="B51" t="s">
        <v>168</v>
      </c>
      <c r="C51" s="47">
        <v>1.1666666666666667</v>
      </c>
      <c r="D51" s="47">
        <v>0.75</v>
      </c>
      <c r="E51" s="47">
        <v>0.875</v>
      </c>
    </row>
    <row r="52" spans="2:5" x14ac:dyDescent="0.3">
      <c r="B52" t="s">
        <v>169</v>
      </c>
      <c r="C52" s="47">
        <v>2.1666666666666665</v>
      </c>
      <c r="D52" s="47">
        <v>1</v>
      </c>
      <c r="E52" s="47">
        <v>2.1666666666666665</v>
      </c>
    </row>
    <row r="53" spans="2:5" x14ac:dyDescent="0.3">
      <c r="B53" t="s">
        <v>170</v>
      </c>
      <c r="C53" s="47">
        <v>2.5</v>
      </c>
      <c r="D53" s="47">
        <v>1.25</v>
      </c>
      <c r="E53" s="47">
        <v>3.125</v>
      </c>
    </row>
    <row r="54" spans="2:5" x14ac:dyDescent="0.3">
      <c r="B54" t="s">
        <v>171</v>
      </c>
      <c r="C54" s="47">
        <v>3</v>
      </c>
      <c r="D54" s="47">
        <v>1.25</v>
      </c>
      <c r="E54" s="47">
        <v>3.75</v>
      </c>
    </row>
    <row r="55" spans="2:5" x14ac:dyDescent="0.3">
      <c r="B55" t="s">
        <v>172</v>
      </c>
      <c r="C55" s="47">
        <v>2.6666666666666665</v>
      </c>
      <c r="D55" s="47">
        <v>1.25</v>
      </c>
      <c r="E55" s="47">
        <v>3.333333333333333</v>
      </c>
    </row>
    <row r="56" spans="2:5" x14ac:dyDescent="0.3">
      <c r="B56" t="s">
        <v>173</v>
      </c>
      <c r="C56" s="47">
        <v>2.5</v>
      </c>
      <c r="D56" s="47">
        <v>1.25</v>
      </c>
      <c r="E56" s="47">
        <v>3.125</v>
      </c>
    </row>
    <row r="57" spans="2:5" x14ac:dyDescent="0.3">
      <c r="B57" t="s">
        <v>174</v>
      </c>
      <c r="C57" s="47">
        <v>1.3333333333333333</v>
      </c>
      <c r="D57" s="47">
        <v>1.75</v>
      </c>
      <c r="E57" s="47">
        <v>2.333333333333333</v>
      </c>
    </row>
    <row r="58" spans="2:5" x14ac:dyDescent="0.3">
      <c r="B58" t="s">
        <v>175</v>
      </c>
      <c r="C58" s="47">
        <v>1.3333333333333333</v>
      </c>
      <c r="D58" s="47">
        <v>1.25</v>
      </c>
      <c r="E58" s="47">
        <v>1.6666666666666665</v>
      </c>
    </row>
    <row r="59" spans="2:5" x14ac:dyDescent="0.3">
      <c r="B59" t="s">
        <v>176</v>
      </c>
      <c r="C59" s="47">
        <v>3.3333333333333335</v>
      </c>
      <c r="D59" s="47">
        <v>1.75</v>
      </c>
      <c r="E59" s="47">
        <v>5.8333333333333339</v>
      </c>
    </row>
    <row r="60" spans="2:5" x14ac:dyDescent="0.3">
      <c r="B60" t="s">
        <v>177</v>
      </c>
      <c r="C60" s="47">
        <v>1.8333333333333333</v>
      </c>
      <c r="D60" s="47">
        <v>1.75</v>
      </c>
      <c r="E60" s="47">
        <v>3.208333333333333</v>
      </c>
    </row>
    <row r="61" spans="2:5" x14ac:dyDescent="0.3">
      <c r="B61" t="s">
        <v>178</v>
      </c>
      <c r="C61" s="47">
        <v>1.1666666666666667</v>
      </c>
      <c r="D61" s="47">
        <v>0.75</v>
      </c>
      <c r="E61" s="47">
        <v>0.875</v>
      </c>
    </row>
    <row r="62" spans="2:5" x14ac:dyDescent="0.3">
      <c r="B62" t="s">
        <v>179</v>
      </c>
      <c r="C62" s="47">
        <v>2</v>
      </c>
      <c r="D62" s="47">
        <v>0.75</v>
      </c>
      <c r="E62" s="47">
        <v>1.5</v>
      </c>
    </row>
    <row r="63" spans="2:5" x14ac:dyDescent="0.3">
      <c r="B63" t="s">
        <v>180</v>
      </c>
      <c r="C63" s="47">
        <v>2.6666666666666665</v>
      </c>
      <c r="D63" s="47">
        <v>0.75</v>
      </c>
      <c r="E63" s="47">
        <v>2</v>
      </c>
    </row>
    <row r="64" spans="2:5" x14ac:dyDescent="0.3">
      <c r="B64" t="s">
        <v>181</v>
      </c>
      <c r="C64" s="47">
        <v>2.6666666666666665</v>
      </c>
      <c r="D64" s="47">
        <v>1.25</v>
      </c>
      <c r="E64" s="47">
        <v>3.333333333333333</v>
      </c>
    </row>
    <row r="65" spans="2:5" x14ac:dyDescent="0.3">
      <c r="B65" t="s">
        <v>141</v>
      </c>
      <c r="C65" s="47">
        <v>1.6666666666666667</v>
      </c>
      <c r="D65" s="47">
        <v>1</v>
      </c>
      <c r="E65" s="47">
        <v>1.6666666666666667</v>
      </c>
    </row>
    <row r="66" spans="2:5" x14ac:dyDescent="0.3">
      <c r="B66" t="s">
        <v>250</v>
      </c>
      <c r="C66" s="47">
        <v>2.5</v>
      </c>
      <c r="D66" s="47">
        <v>1.25</v>
      </c>
      <c r="E66" s="47">
        <v>3.125</v>
      </c>
    </row>
    <row r="67" spans="2:5" x14ac:dyDescent="0.3">
      <c r="B67" t="s">
        <v>182</v>
      </c>
      <c r="C67" s="47">
        <v>3.1666666666666665</v>
      </c>
      <c r="D67" s="47">
        <v>1.5</v>
      </c>
      <c r="E67" s="47">
        <v>4.75</v>
      </c>
    </row>
    <row r="68" spans="2:5" x14ac:dyDescent="0.3">
      <c r="B68" t="s">
        <v>183</v>
      </c>
      <c r="C68" s="47">
        <v>3</v>
      </c>
      <c r="D68" s="47">
        <v>1.25</v>
      </c>
      <c r="E68" s="47">
        <v>3.75</v>
      </c>
    </row>
    <row r="69" spans="2:5" x14ac:dyDescent="0.3">
      <c r="C69" s="47"/>
      <c r="D69" s="47"/>
      <c r="E69" s="47"/>
    </row>
    <row r="70" spans="2:5" x14ac:dyDescent="0.3">
      <c r="C70" s="47"/>
      <c r="D70" s="47"/>
      <c r="E70" s="47"/>
    </row>
    <row r="71" spans="2:5" x14ac:dyDescent="0.3">
      <c r="C71" s="47"/>
      <c r="D71" s="47"/>
      <c r="E71" s="47"/>
    </row>
    <row r="72" spans="2:5" x14ac:dyDescent="0.3">
      <c r="C72" s="47"/>
      <c r="D72" s="47"/>
      <c r="E72" s="47"/>
    </row>
    <row r="73" spans="2:5" x14ac:dyDescent="0.3">
      <c r="C73" s="47"/>
      <c r="D73" s="47"/>
      <c r="E73" s="47"/>
    </row>
    <row r="74" spans="2:5" x14ac:dyDescent="0.3">
      <c r="C74" s="47"/>
      <c r="D74" s="47"/>
      <c r="E74" s="47"/>
    </row>
    <row r="75" spans="2:5" x14ac:dyDescent="0.3">
      <c r="C75" s="47"/>
      <c r="D75" s="47"/>
      <c r="E75" s="47"/>
    </row>
    <row r="76" spans="2:5" x14ac:dyDescent="0.3">
      <c r="C76" s="47"/>
      <c r="D76" s="47"/>
      <c r="E76" s="47"/>
    </row>
    <row r="77" spans="2:5" x14ac:dyDescent="0.3">
      <c r="C77" s="47"/>
      <c r="D77" s="47"/>
      <c r="E77" s="47"/>
    </row>
    <row r="78" spans="2:5" x14ac:dyDescent="0.3">
      <c r="C78" s="47"/>
      <c r="D78" s="47"/>
      <c r="E78" s="47"/>
    </row>
    <row r="79" spans="2:5" x14ac:dyDescent="0.3">
      <c r="C79" s="47"/>
      <c r="D79" s="47"/>
      <c r="E79" s="47"/>
    </row>
    <row r="80" spans="2:5" x14ac:dyDescent="0.3">
      <c r="C80" s="47"/>
      <c r="D80" s="47"/>
      <c r="E80" s="47"/>
    </row>
    <row r="81" spans="3:5" x14ac:dyDescent="0.3">
      <c r="C81" s="47"/>
      <c r="D81" s="47"/>
      <c r="E81" s="47"/>
    </row>
    <row r="82" spans="3:5" x14ac:dyDescent="0.3">
      <c r="C82" s="47"/>
      <c r="D82" s="47"/>
      <c r="E82" s="47"/>
    </row>
    <row r="83" spans="3:5" x14ac:dyDescent="0.3">
      <c r="C83" s="47"/>
      <c r="D83" s="47"/>
      <c r="E83" s="47"/>
    </row>
    <row r="84" spans="3:5" x14ac:dyDescent="0.3">
      <c r="C84" s="47"/>
      <c r="D84" s="47"/>
      <c r="E84" s="47"/>
    </row>
    <row r="85" spans="3:5" x14ac:dyDescent="0.3">
      <c r="C85" s="47"/>
      <c r="D85" s="47"/>
      <c r="E85" s="47"/>
    </row>
    <row r="86" spans="3:5" x14ac:dyDescent="0.3">
      <c r="C86" s="47"/>
      <c r="D86" s="47"/>
      <c r="E86" s="47"/>
    </row>
    <row r="87" spans="3:5" x14ac:dyDescent="0.3">
      <c r="C87" s="47"/>
      <c r="D87" s="47"/>
      <c r="E87" s="47"/>
    </row>
    <row r="88" spans="3:5" x14ac:dyDescent="0.3">
      <c r="C88" s="47"/>
      <c r="D88" s="47"/>
      <c r="E88" s="47"/>
    </row>
    <row r="89" spans="3:5" x14ac:dyDescent="0.3">
      <c r="C89" s="47"/>
      <c r="D89" s="47"/>
      <c r="E89" s="47"/>
    </row>
    <row r="90" spans="3:5" x14ac:dyDescent="0.3">
      <c r="C90" s="47"/>
      <c r="D90" s="47"/>
      <c r="E90" s="47"/>
    </row>
    <row r="91" spans="3:5" x14ac:dyDescent="0.3">
      <c r="C91" s="47"/>
      <c r="D91" s="47"/>
      <c r="E91" s="47"/>
    </row>
    <row r="92" spans="3:5" x14ac:dyDescent="0.3">
      <c r="C92" s="47"/>
      <c r="D92" s="47"/>
      <c r="E92" s="47"/>
    </row>
    <row r="93" spans="3:5" x14ac:dyDescent="0.3">
      <c r="C93" s="47"/>
      <c r="D93" s="47"/>
      <c r="E93" s="47"/>
    </row>
    <row r="94" spans="3:5" x14ac:dyDescent="0.3">
      <c r="C94" s="47"/>
      <c r="D94" s="47"/>
      <c r="E94" s="47"/>
    </row>
    <row r="95" spans="3:5" x14ac:dyDescent="0.3">
      <c r="C95" s="47"/>
      <c r="D95" s="47"/>
      <c r="E95" s="47"/>
    </row>
    <row r="96" spans="3:5" x14ac:dyDescent="0.3">
      <c r="C96" s="47"/>
      <c r="D96" s="47"/>
      <c r="E96" s="47"/>
    </row>
    <row r="97" spans="3:5" x14ac:dyDescent="0.3">
      <c r="C97" s="47"/>
      <c r="D97" s="47"/>
      <c r="E97" s="47"/>
    </row>
    <row r="98" spans="3:5" x14ac:dyDescent="0.3">
      <c r="C98" s="47"/>
      <c r="D98" s="47"/>
      <c r="E98" s="47"/>
    </row>
    <row r="99" spans="3:5" x14ac:dyDescent="0.3">
      <c r="C99" s="47"/>
      <c r="D99" s="47"/>
      <c r="E99" s="47"/>
    </row>
    <row r="100" spans="3:5" x14ac:dyDescent="0.3">
      <c r="C100" s="47"/>
      <c r="D100" s="47"/>
      <c r="E100" s="47"/>
    </row>
    <row r="101" spans="3:5" x14ac:dyDescent="0.3">
      <c r="C101" s="47"/>
      <c r="D101" s="47"/>
      <c r="E101" s="47"/>
    </row>
    <row r="102" spans="3:5" x14ac:dyDescent="0.3">
      <c r="C102" s="47"/>
      <c r="D102" s="47"/>
      <c r="E102" s="47"/>
    </row>
    <row r="103" spans="3:5" x14ac:dyDescent="0.3">
      <c r="C103" s="47"/>
      <c r="D103" s="47"/>
      <c r="E103" s="47"/>
    </row>
    <row r="104" spans="3:5" x14ac:dyDescent="0.3">
      <c r="C104" s="47"/>
      <c r="D104" s="47"/>
      <c r="E104" s="47"/>
    </row>
    <row r="105" spans="3:5" x14ac:dyDescent="0.3">
      <c r="C105" s="47"/>
      <c r="D105" s="47"/>
      <c r="E105" s="47"/>
    </row>
    <row r="106" spans="3:5" x14ac:dyDescent="0.3">
      <c r="C106" s="47"/>
      <c r="D106" s="47"/>
      <c r="E106" s="47"/>
    </row>
    <row r="107" spans="3:5" x14ac:dyDescent="0.3">
      <c r="C107" s="47"/>
      <c r="D107" s="47"/>
      <c r="E107" s="47"/>
    </row>
    <row r="108" spans="3:5" x14ac:dyDescent="0.3">
      <c r="C108" s="47"/>
      <c r="D108" s="47"/>
      <c r="E108" s="47"/>
    </row>
    <row r="109" spans="3:5" x14ac:dyDescent="0.3">
      <c r="C109" s="47"/>
      <c r="D109" s="47"/>
      <c r="E109" s="47"/>
    </row>
    <row r="110" spans="3:5" x14ac:dyDescent="0.3">
      <c r="C110" s="47"/>
      <c r="D110" s="47"/>
      <c r="E110" s="47"/>
    </row>
    <row r="111" spans="3:5" x14ac:dyDescent="0.3">
      <c r="C111" s="47"/>
      <c r="D111" s="47"/>
      <c r="E111" s="47"/>
    </row>
    <row r="112" spans="3:5" x14ac:dyDescent="0.3">
      <c r="C112" s="47"/>
      <c r="D112" s="47"/>
      <c r="E112" s="47"/>
    </row>
    <row r="113" spans="3:5" x14ac:dyDescent="0.3">
      <c r="C113" s="47"/>
      <c r="D113" s="47"/>
      <c r="E113" s="47"/>
    </row>
    <row r="114" spans="3:5" x14ac:dyDescent="0.3">
      <c r="C114" s="47"/>
      <c r="D114" s="47"/>
      <c r="E114" s="47"/>
    </row>
    <row r="115" spans="3:5" x14ac:dyDescent="0.3">
      <c r="C115" s="47"/>
      <c r="D115" s="47"/>
      <c r="E115" s="47"/>
    </row>
    <row r="116" spans="3:5" x14ac:dyDescent="0.3">
      <c r="C116" s="47"/>
      <c r="D116" s="47"/>
      <c r="E116" s="47"/>
    </row>
    <row r="117" spans="3:5" x14ac:dyDescent="0.3">
      <c r="C117" s="47"/>
      <c r="D117" s="47"/>
      <c r="E117" s="47"/>
    </row>
    <row r="118" spans="3:5" x14ac:dyDescent="0.3">
      <c r="C118" s="47"/>
      <c r="D118" s="47"/>
      <c r="E118" s="47"/>
    </row>
    <row r="119" spans="3:5" x14ac:dyDescent="0.3">
      <c r="C119" s="47"/>
      <c r="D119" s="47"/>
      <c r="E119" s="47"/>
    </row>
    <row r="120" spans="3:5" x14ac:dyDescent="0.3">
      <c r="C120" s="47"/>
      <c r="D120" s="47"/>
      <c r="E120" s="47"/>
    </row>
    <row r="121" spans="3:5" x14ac:dyDescent="0.3">
      <c r="C121" s="47"/>
      <c r="D121" s="47"/>
      <c r="E121" s="47"/>
    </row>
    <row r="122" spans="3:5" x14ac:dyDescent="0.3">
      <c r="C122" s="47"/>
      <c r="D122" s="47"/>
      <c r="E122" s="47"/>
    </row>
    <row r="123" spans="3:5" x14ac:dyDescent="0.3">
      <c r="C123" s="47"/>
      <c r="D123" s="47"/>
      <c r="E123" s="47"/>
    </row>
    <row r="124" spans="3:5" x14ac:dyDescent="0.3">
      <c r="C124" s="47"/>
      <c r="D124" s="47"/>
      <c r="E124" s="47"/>
    </row>
    <row r="125" spans="3:5" x14ac:dyDescent="0.3">
      <c r="C125" s="47"/>
      <c r="D125" s="47"/>
      <c r="E125" s="47"/>
    </row>
    <row r="126" spans="3:5" x14ac:dyDescent="0.3">
      <c r="C126" s="47"/>
      <c r="D126" s="47"/>
      <c r="E126" s="47"/>
    </row>
    <row r="127" spans="3:5" x14ac:dyDescent="0.3">
      <c r="C127" s="47"/>
      <c r="D127" s="47"/>
      <c r="E127" s="47"/>
    </row>
    <row r="128" spans="3:5" x14ac:dyDescent="0.3">
      <c r="C128" s="47"/>
      <c r="D128" s="47"/>
      <c r="E128" s="47"/>
    </row>
    <row r="129" spans="3:5" x14ac:dyDescent="0.3">
      <c r="C129" s="47"/>
      <c r="D129" s="47"/>
      <c r="E129" s="47"/>
    </row>
    <row r="130" spans="3:5" x14ac:dyDescent="0.3">
      <c r="C130" s="47"/>
      <c r="D130" s="47"/>
      <c r="E130" s="47"/>
    </row>
    <row r="131" spans="3:5" x14ac:dyDescent="0.3">
      <c r="C131" s="47"/>
      <c r="D131" s="47"/>
      <c r="E131" s="47"/>
    </row>
    <row r="132" spans="3:5" x14ac:dyDescent="0.3">
      <c r="C132" s="47"/>
      <c r="D132" s="47"/>
      <c r="E132" s="47"/>
    </row>
    <row r="133" spans="3:5" x14ac:dyDescent="0.3">
      <c r="C133" s="47"/>
      <c r="D133" s="47"/>
      <c r="E133" s="47"/>
    </row>
    <row r="134" spans="3:5" x14ac:dyDescent="0.3">
      <c r="C134" s="47"/>
      <c r="D134" s="47"/>
      <c r="E134" s="47"/>
    </row>
    <row r="135" spans="3:5" x14ac:dyDescent="0.3">
      <c r="C135" s="47"/>
      <c r="D135" s="47"/>
      <c r="E135" s="47"/>
    </row>
    <row r="136" spans="3:5" x14ac:dyDescent="0.3">
      <c r="C136" s="47"/>
      <c r="D136" s="47"/>
      <c r="E136" s="47"/>
    </row>
    <row r="137" spans="3:5" x14ac:dyDescent="0.3">
      <c r="C137" s="47"/>
      <c r="D137" s="47"/>
      <c r="E137" s="47"/>
    </row>
    <row r="138" spans="3:5" x14ac:dyDescent="0.3">
      <c r="C138" s="47"/>
      <c r="D138" s="47"/>
      <c r="E138" s="47"/>
    </row>
    <row r="139" spans="3:5" x14ac:dyDescent="0.3">
      <c r="C139" s="47"/>
      <c r="D139" s="47"/>
      <c r="E139" s="47"/>
    </row>
    <row r="140" spans="3:5" x14ac:dyDescent="0.3">
      <c r="C140" s="47"/>
      <c r="D140" s="47"/>
      <c r="E140" s="47"/>
    </row>
    <row r="141" spans="3:5" x14ac:dyDescent="0.3">
      <c r="C141" s="47"/>
      <c r="D141" s="47"/>
      <c r="E141" s="47"/>
    </row>
    <row r="142" spans="3:5" x14ac:dyDescent="0.3">
      <c r="C142" s="47"/>
      <c r="D142" s="47"/>
      <c r="E142" s="47"/>
    </row>
    <row r="143" spans="3:5" x14ac:dyDescent="0.3">
      <c r="C143" s="47"/>
      <c r="D143" s="47"/>
      <c r="E143" s="47"/>
    </row>
    <row r="144" spans="3:5" x14ac:dyDescent="0.3">
      <c r="C144" s="47"/>
      <c r="D144" s="47"/>
      <c r="E144" s="47"/>
    </row>
    <row r="145" spans="3:5" x14ac:dyDescent="0.3">
      <c r="C145" s="47"/>
      <c r="D145" s="47"/>
      <c r="E145" s="47"/>
    </row>
    <row r="146" spans="3:5" x14ac:dyDescent="0.3">
      <c r="C146" s="47"/>
      <c r="D146" s="47"/>
      <c r="E146" s="47"/>
    </row>
    <row r="147" spans="3:5" x14ac:dyDescent="0.3">
      <c r="C147" s="47"/>
      <c r="D147" s="47"/>
      <c r="E147" s="47"/>
    </row>
    <row r="148" spans="3:5" x14ac:dyDescent="0.3">
      <c r="C148" s="47"/>
      <c r="D148" s="47"/>
      <c r="E148" s="47"/>
    </row>
    <row r="149" spans="3:5" x14ac:dyDescent="0.3">
      <c r="C149" s="47"/>
      <c r="D149" s="47"/>
      <c r="E149" s="47"/>
    </row>
    <row r="150" spans="3:5" x14ac:dyDescent="0.3">
      <c r="C150" s="47"/>
      <c r="D150" s="47"/>
      <c r="E150" s="47"/>
    </row>
    <row r="151" spans="3:5" x14ac:dyDescent="0.3">
      <c r="C151" s="47"/>
      <c r="D151" s="47"/>
      <c r="E151" s="47"/>
    </row>
    <row r="152" spans="3:5" x14ac:dyDescent="0.3">
      <c r="C152" s="47"/>
      <c r="D152" s="47"/>
      <c r="E152" s="47"/>
    </row>
    <row r="153" spans="3:5" x14ac:dyDescent="0.3">
      <c r="C153" s="47"/>
      <c r="D153" s="47"/>
      <c r="E153" s="47"/>
    </row>
    <row r="154" spans="3:5" x14ac:dyDescent="0.3">
      <c r="C154" s="47"/>
      <c r="D154" s="47"/>
      <c r="E154" s="47"/>
    </row>
    <row r="155" spans="3:5" x14ac:dyDescent="0.3">
      <c r="C155" s="47"/>
      <c r="D155" s="47"/>
      <c r="E155" s="47"/>
    </row>
    <row r="156" spans="3:5" x14ac:dyDescent="0.3">
      <c r="C156" s="47"/>
      <c r="D156" s="47"/>
      <c r="E156" s="47"/>
    </row>
    <row r="157" spans="3:5" x14ac:dyDescent="0.3">
      <c r="C157" s="47"/>
      <c r="D157" s="47"/>
      <c r="E157" s="47"/>
    </row>
    <row r="158" spans="3:5" x14ac:dyDescent="0.3">
      <c r="C158" s="47"/>
      <c r="D158" s="47"/>
      <c r="E158" s="47"/>
    </row>
    <row r="159" spans="3:5" x14ac:dyDescent="0.3">
      <c r="C159" s="47"/>
      <c r="D159" s="47"/>
      <c r="E159" s="47"/>
    </row>
    <row r="160" spans="3:5" x14ac:dyDescent="0.3">
      <c r="C160" s="47"/>
      <c r="D160" s="47"/>
      <c r="E160" s="47"/>
    </row>
    <row r="161" spans="3:5" x14ac:dyDescent="0.3">
      <c r="C161" s="47"/>
      <c r="D161" s="47"/>
      <c r="E161" s="47"/>
    </row>
    <row r="162" spans="3:5" x14ac:dyDescent="0.3">
      <c r="C162" s="47"/>
      <c r="D162" s="47"/>
      <c r="E162" s="47"/>
    </row>
    <row r="163" spans="3:5" x14ac:dyDescent="0.3">
      <c r="C163" s="47"/>
      <c r="D163" s="47"/>
      <c r="E163" s="47"/>
    </row>
    <row r="164" spans="3:5" x14ac:dyDescent="0.3">
      <c r="C164" s="47"/>
      <c r="D164" s="47"/>
      <c r="E164" s="47"/>
    </row>
    <row r="165" spans="3:5" x14ac:dyDescent="0.3">
      <c r="C165" s="47"/>
      <c r="D165" s="47"/>
      <c r="E165" s="47"/>
    </row>
    <row r="166" spans="3:5" x14ac:dyDescent="0.3">
      <c r="C166" s="47"/>
      <c r="D166" s="47"/>
      <c r="E166" s="47"/>
    </row>
    <row r="167" spans="3:5" x14ac:dyDescent="0.3">
      <c r="C167" s="47"/>
      <c r="D167" s="47"/>
      <c r="E167" s="47"/>
    </row>
    <row r="168" spans="3:5" x14ac:dyDescent="0.3">
      <c r="C168" s="47"/>
      <c r="D168" s="47"/>
      <c r="E168" s="47"/>
    </row>
    <row r="169" spans="3:5" x14ac:dyDescent="0.3">
      <c r="C169" s="47"/>
      <c r="D169" s="47"/>
      <c r="E169" s="47"/>
    </row>
    <row r="170" spans="3:5" x14ac:dyDescent="0.3">
      <c r="C170" s="47"/>
      <c r="D170" s="47"/>
      <c r="E170" s="47"/>
    </row>
    <row r="171" spans="3:5" x14ac:dyDescent="0.3">
      <c r="C171" s="47"/>
      <c r="D171" s="47"/>
      <c r="E171" s="47"/>
    </row>
    <row r="172" spans="3:5" x14ac:dyDescent="0.3">
      <c r="C172" s="47"/>
      <c r="D172" s="47"/>
      <c r="E172" s="47"/>
    </row>
    <row r="173" spans="3:5" x14ac:dyDescent="0.3">
      <c r="C173" s="47"/>
      <c r="D173" s="47"/>
      <c r="E173" s="47"/>
    </row>
    <row r="174" spans="3:5" x14ac:dyDescent="0.3">
      <c r="C174" s="47"/>
      <c r="D174" s="47"/>
      <c r="E174" s="47"/>
    </row>
    <row r="175" spans="3:5" x14ac:dyDescent="0.3">
      <c r="C175" s="47"/>
      <c r="D175" s="47"/>
      <c r="E175" s="47"/>
    </row>
    <row r="176" spans="3:5" x14ac:dyDescent="0.3">
      <c r="C176" s="47"/>
      <c r="D176" s="47"/>
      <c r="E176" s="47"/>
    </row>
    <row r="177" spans="3:5" x14ac:dyDescent="0.3">
      <c r="C177" s="47"/>
      <c r="D177" s="47"/>
      <c r="E177" s="47"/>
    </row>
    <row r="178" spans="3:5" x14ac:dyDescent="0.3">
      <c r="C178" s="47"/>
      <c r="D178" s="47"/>
      <c r="E178" s="47"/>
    </row>
    <row r="179" spans="3:5" x14ac:dyDescent="0.3">
      <c r="C179" s="47"/>
      <c r="D179" s="47"/>
      <c r="E179" s="47"/>
    </row>
    <row r="180" spans="3:5" x14ac:dyDescent="0.3">
      <c r="C180" s="47"/>
      <c r="D180" s="47"/>
      <c r="E180" s="47"/>
    </row>
    <row r="181" spans="3:5" x14ac:dyDescent="0.3">
      <c r="C181" s="47"/>
      <c r="D181" s="47"/>
      <c r="E181" s="47"/>
    </row>
    <row r="182" spans="3:5" x14ac:dyDescent="0.3">
      <c r="C182" s="47"/>
      <c r="D182" s="47"/>
      <c r="E182" s="47"/>
    </row>
    <row r="183" spans="3:5" x14ac:dyDescent="0.3">
      <c r="C183" s="47"/>
      <c r="D183" s="47"/>
      <c r="E183" s="47"/>
    </row>
    <row r="184" spans="3:5" x14ac:dyDescent="0.3">
      <c r="C184" s="47"/>
      <c r="D184" s="47"/>
      <c r="E184" s="47"/>
    </row>
    <row r="185" spans="3:5" x14ac:dyDescent="0.3">
      <c r="C185" s="47"/>
      <c r="D185" s="47"/>
      <c r="E185" s="47"/>
    </row>
    <row r="186" spans="3:5" x14ac:dyDescent="0.3">
      <c r="C186" s="47"/>
      <c r="D186" s="47"/>
      <c r="E186" s="47"/>
    </row>
    <row r="187" spans="3:5" x14ac:dyDescent="0.3">
      <c r="C187" s="47"/>
      <c r="D187" s="47"/>
      <c r="E187" s="47"/>
    </row>
    <row r="188" spans="3:5" x14ac:dyDescent="0.3">
      <c r="C188" s="47"/>
      <c r="D188" s="47"/>
      <c r="E188" s="47"/>
    </row>
    <row r="189" spans="3:5" x14ac:dyDescent="0.3">
      <c r="C189" s="47"/>
      <c r="D189" s="47"/>
      <c r="E189" s="47"/>
    </row>
    <row r="190" spans="3:5" x14ac:dyDescent="0.3">
      <c r="C190" s="47"/>
      <c r="D190" s="47"/>
      <c r="E190" s="47"/>
    </row>
    <row r="191" spans="3:5" x14ac:dyDescent="0.3">
      <c r="C191" s="47"/>
      <c r="D191" s="47"/>
      <c r="E191" s="47"/>
    </row>
    <row r="192" spans="3:5" x14ac:dyDescent="0.3">
      <c r="C192" s="47"/>
      <c r="D192" s="47"/>
      <c r="E192" s="47"/>
    </row>
    <row r="193" spans="3:5" x14ac:dyDescent="0.3">
      <c r="C193" s="47"/>
      <c r="D193" s="47"/>
      <c r="E193" s="47"/>
    </row>
    <row r="194" spans="3:5" x14ac:dyDescent="0.3">
      <c r="C194" s="47"/>
      <c r="D194" s="47"/>
      <c r="E194" s="47"/>
    </row>
    <row r="195" spans="3:5" x14ac:dyDescent="0.3">
      <c r="C195" s="47"/>
      <c r="D195" s="47"/>
      <c r="E195" s="47"/>
    </row>
    <row r="196" spans="3:5" x14ac:dyDescent="0.3">
      <c r="C196" s="47"/>
      <c r="D196" s="47"/>
      <c r="E196" s="47"/>
    </row>
    <row r="197" spans="3:5" x14ac:dyDescent="0.3">
      <c r="C197" s="47"/>
      <c r="D197" s="47"/>
      <c r="E197" s="47"/>
    </row>
    <row r="198" spans="3:5" x14ac:dyDescent="0.3">
      <c r="C198" s="47"/>
      <c r="D198" s="47"/>
      <c r="E198" s="47"/>
    </row>
    <row r="199" spans="3:5" x14ac:dyDescent="0.3">
      <c r="C199" s="47"/>
      <c r="D199" s="47"/>
      <c r="E199" s="47"/>
    </row>
    <row r="200" spans="3:5" x14ac:dyDescent="0.3">
      <c r="C200" s="47"/>
      <c r="D200" s="47"/>
      <c r="E200" s="47"/>
    </row>
    <row r="201" spans="3:5" x14ac:dyDescent="0.3">
      <c r="C201" s="47"/>
      <c r="D201" s="47"/>
      <c r="E201" s="47"/>
    </row>
    <row r="202" spans="3:5" x14ac:dyDescent="0.3">
      <c r="C202" s="47"/>
      <c r="D202" s="47"/>
      <c r="E202" s="47"/>
    </row>
    <row r="203" spans="3:5" x14ac:dyDescent="0.3">
      <c r="C203" s="47"/>
      <c r="D203" s="47"/>
      <c r="E203" s="47"/>
    </row>
    <row r="204" spans="3:5" x14ac:dyDescent="0.3">
      <c r="C204" s="47"/>
      <c r="D204" s="47"/>
      <c r="E204" s="47"/>
    </row>
    <row r="205" spans="3:5" x14ac:dyDescent="0.3">
      <c r="C205" s="47"/>
      <c r="D205" s="47"/>
      <c r="E205" s="47"/>
    </row>
    <row r="206" spans="3:5" x14ac:dyDescent="0.3">
      <c r="C206" s="47"/>
      <c r="D206" s="47"/>
      <c r="E206" s="47"/>
    </row>
    <row r="207" spans="3:5" x14ac:dyDescent="0.3">
      <c r="C207" s="47"/>
      <c r="D207" s="47"/>
      <c r="E207" s="47"/>
    </row>
    <row r="208" spans="3:5" x14ac:dyDescent="0.3">
      <c r="C208" s="47"/>
      <c r="D208" s="47"/>
      <c r="E208" s="47"/>
    </row>
    <row r="209" spans="3:5" x14ac:dyDescent="0.3">
      <c r="C209" s="47"/>
      <c r="D209" s="47"/>
      <c r="E209" s="47"/>
    </row>
    <row r="210" spans="3:5" x14ac:dyDescent="0.3">
      <c r="C210" s="47"/>
      <c r="D210" s="47"/>
      <c r="E210" s="47"/>
    </row>
    <row r="211" spans="3:5" x14ac:dyDescent="0.3">
      <c r="C211" s="47"/>
      <c r="D211" s="47"/>
      <c r="E211" s="47"/>
    </row>
    <row r="212" spans="3:5" x14ac:dyDescent="0.3">
      <c r="C212" s="47"/>
      <c r="D212" s="47"/>
      <c r="E212" s="47"/>
    </row>
    <row r="213" spans="3:5" x14ac:dyDescent="0.3">
      <c r="C213" s="47"/>
      <c r="D213" s="47"/>
      <c r="E213" s="47"/>
    </row>
    <row r="214" spans="3:5" x14ac:dyDescent="0.3">
      <c r="C214" s="47"/>
      <c r="D214" s="47"/>
      <c r="E214" s="47"/>
    </row>
    <row r="215" spans="3:5" x14ac:dyDescent="0.3">
      <c r="C215" s="47"/>
      <c r="D215" s="47"/>
      <c r="E215" s="47"/>
    </row>
    <row r="216" spans="3:5" x14ac:dyDescent="0.3">
      <c r="C216" s="47"/>
      <c r="D216" s="47"/>
      <c r="E216" s="47"/>
    </row>
    <row r="217" spans="3:5" x14ac:dyDescent="0.3">
      <c r="C217" s="47"/>
      <c r="D217" s="47"/>
      <c r="E217" s="47"/>
    </row>
    <row r="218" spans="3:5" x14ac:dyDescent="0.3">
      <c r="C218" s="47"/>
      <c r="D218" s="47"/>
      <c r="E218" s="47"/>
    </row>
    <row r="219" spans="3:5" x14ac:dyDescent="0.3">
      <c r="C219" s="47"/>
      <c r="D219" s="47"/>
      <c r="E219" s="47"/>
    </row>
    <row r="220" spans="3:5" x14ac:dyDescent="0.3">
      <c r="C220" s="47"/>
      <c r="D220" s="47"/>
      <c r="E220" s="47"/>
    </row>
    <row r="221" spans="3:5" x14ac:dyDescent="0.3">
      <c r="C221" s="47"/>
      <c r="D221" s="47"/>
      <c r="E221" s="47"/>
    </row>
  </sheetData>
  <sheetProtection pivotTables="0"/>
  <mergeCells count="11">
    <mergeCell ref="A13:F13"/>
    <mergeCell ref="A14:F14"/>
    <mergeCell ref="A15:F15"/>
    <mergeCell ref="A16:F16"/>
    <mergeCell ref="A17:F17"/>
    <mergeCell ref="A12:F12"/>
    <mergeCell ref="A1:F1"/>
    <mergeCell ref="A2:F2"/>
    <mergeCell ref="A4:F4"/>
    <mergeCell ref="A10:F10"/>
    <mergeCell ref="A11:F11"/>
  </mergeCells>
  <conditionalFormatting sqref="E19:E73">
    <cfRule type="cellIs" dxfId="914" priority="2" operator="between">
      <formula>17</formula>
      <formula>25</formula>
    </cfRule>
    <cfRule type="cellIs" dxfId="913" priority="3" operator="between">
      <formula>9</formula>
      <formula>16</formula>
    </cfRule>
    <cfRule type="cellIs" dxfId="912" priority="4" operator="between">
      <formula>0.2</formula>
      <formula>8</formula>
    </cfRule>
  </conditionalFormatting>
  <hyperlinks>
    <hyperlink ref="H2" location="'Indice Schede'!A1" display="Torna all'indice"/>
    <hyperlink ref="H4" location="'Misure riduzione del rischio'!A1" display="Vai alle Misure riduzione rischio"/>
  </hyperlinks>
  <pageMargins left="0.7" right="0.7" top="0.75" bottom="0.75" header="0.3" footer="0.3"/>
  <pageSetup paperSize="9" scale="71"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5"/>
  <sheetViews>
    <sheetView view="pageBreakPreview" topLeftCell="B1" zoomScaleNormal="100" zoomScaleSheetLayoutView="100" workbookViewId="0">
      <selection activeCell="C9" sqref="C9"/>
    </sheetView>
  </sheetViews>
  <sheetFormatPr defaultRowHeight="14.4" x14ac:dyDescent="0.3"/>
  <cols>
    <col min="1" max="1" width="4.6640625" style="40" customWidth="1"/>
    <col min="2" max="2" width="69.5546875" style="59" customWidth="1"/>
    <col min="3" max="3" width="100.6640625" style="60" customWidth="1"/>
    <col min="4" max="4" width="2.109375" customWidth="1"/>
    <col min="5" max="5" width="23.6640625" customWidth="1"/>
    <col min="6" max="6" width="43.88671875" bestFit="1" customWidth="1"/>
    <col min="7" max="7" width="42.88671875" bestFit="1" customWidth="1"/>
    <col min="8" max="8" width="41.6640625" bestFit="1" customWidth="1"/>
    <col min="9" max="9" width="44.109375" bestFit="1" customWidth="1"/>
    <col min="10" max="10" width="42.5546875" bestFit="1" customWidth="1"/>
    <col min="11" max="11" width="70" bestFit="1" customWidth="1"/>
    <col min="12" max="12" width="49.88671875" bestFit="1" customWidth="1"/>
    <col min="13" max="13" width="71.33203125" bestFit="1" customWidth="1"/>
    <col min="14" max="14" width="38.5546875" bestFit="1" customWidth="1"/>
    <col min="15" max="15" width="23.44140625" bestFit="1" customWidth="1"/>
    <col min="16" max="16" width="24.33203125" bestFit="1" customWidth="1"/>
    <col min="17" max="17" width="30.109375" bestFit="1" customWidth="1"/>
    <col min="18" max="18" width="46.88671875" bestFit="1" customWidth="1"/>
    <col min="19" max="19" width="21" bestFit="1" customWidth="1"/>
    <col min="20" max="20" width="30.6640625" bestFit="1" customWidth="1"/>
    <col min="21" max="21" width="44.109375" bestFit="1" customWidth="1"/>
    <col min="22" max="22" width="31.33203125" bestFit="1" customWidth="1"/>
    <col min="23" max="23" width="26.5546875" bestFit="1" customWidth="1"/>
    <col min="24" max="24" width="25" bestFit="1" customWidth="1"/>
    <col min="25" max="25" width="37.6640625" bestFit="1" customWidth="1"/>
    <col min="26" max="26" width="34.5546875" bestFit="1" customWidth="1"/>
    <col min="27" max="27" width="24.5546875" bestFit="1" customWidth="1"/>
    <col min="28" max="28" width="22.109375" bestFit="1" customWidth="1"/>
    <col min="29" max="29" width="44.88671875" bestFit="1" customWidth="1"/>
    <col min="30" max="30" width="39.109375" bestFit="1" customWidth="1"/>
    <col min="31" max="31" width="73.88671875" bestFit="1" customWidth="1"/>
    <col min="32" max="32" width="72" bestFit="1" customWidth="1"/>
    <col min="33" max="33" width="53.109375" bestFit="1" customWidth="1"/>
    <col min="34" max="34" width="22.109375" bestFit="1" customWidth="1"/>
    <col min="35" max="35" width="26.6640625" bestFit="1" customWidth="1"/>
    <col min="36" max="36" width="32.109375" bestFit="1" customWidth="1"/>
    <col min="37" max="37" width="32.44140625" bestFit="1" customWidth="1"/>
    <col min="38" max="38" width="37.5546875" bestFit="1" customWidth="1"/>
    <col min="39" max="39" width="36.88671875" bestFit="1" customWidth="1"/>
    <col min="40" max="40" width="23.6640625" bestFit="1" customWidth="1"/>
    <col min="41" max="41" width="32.109375" bestFit="1" customWidth="1"/>
  </cols>
  <sheetData>
    <row r="1" spans="1:5" s="45" customFormat="1" x14ac:dyDescent="0.3">
      <c r="A1" s="40"/>
      <c r="B1" s="59"/>
      <c r="C1" s="60"/>
    </row>
    <row r="2" spans="1:5" s="45" customFormat="1" ht="36.75" customHeight="1" thickBot="1" x14ac:dyDescent="0.35">
      <c r="A2" s="40"/>
      <c r="B2" s="59"/>
      <c r="C2" s="60"/>
    </row>
    <row r="3" spans="1:5" s="45" customFormat="1" ht="51.75" customHeight="1" thickBot="1" x14ac:dyDescent="0.35">
      <c r="A3" s="40"/>
      <c r="B3" s="59"/>
      <c r="C3" s="60"/>
      <c r="E3" s="69" t="s">
        <v>76</v>
      </c>
    </row>
    <row r="4" spans="1:5" s="45" customFormat="1" ht="6.75" customHeight="1" thickBot="1" x14ac:dyDescent="0.35">
      <c r="A4" s="40"/>
      <c r="B4" s="59"/>
      <c r="C4" s="60"/>
      <c r="E4" s="70"/>
    </row>
    <row r="5" spans="1:5" s="45" customFormat="1" ht="48" customHeight="1" thickBot="1" x14ac:dyDescent="0.35">
      <c r="A5" s="40"/>
      <c r="B5" s="71" t="s">
        <v>244</v>
      </c>
      <c r="C5" s="71" t="s">
        <v>245</v>
      </c>
      <c r="E5" s="69" t="s">
        <v>248</v>
      </c>
    </row>
    <row r="6" spans="1:5" s="45" customFormat="1" x14ac:dyDescent="0.3">
      <c r="A6" s="40"/>
      <c r="B6" s="72"/>
      <c r="C6" s="72"/>
      <c r="D6"/>
    </row>
    <row r="7" spans="1:5" s="45" customFormat="1" ht="43.2" x14ac:dyDescent="0.3">
      <c r="A7" s="40"/>
      <c r="B7" s="72" t="s">
        <v>189</v>
      </c>
      <c r="C7" s="72" t="s">
        <v>251</v>
      </c>
      <c r="D7"/>
    </row>
    <row r="8" spans="1:5" s="45" customFormat="1" ht="57.6" x14ac:dyDescent="0.3">
      <c r="A8" s="40"/>
      <c r="B8" s="72" t="s">
        <v>137</v>
      </c>
      <c r="C8" s="72" t="s">
        <v>198</v>
      </c>
      <c r="D8"/>
    </row>
    <row r="9" spans="1:5" s="45" customFormat="1" ht="72" x14ac:dyDescent="0.3">
      <c r="A9" s="40"/>
      <c r="B9" s="72" t="s">
        <v>190</v>
      </c>
      <c r="C9" s="72" t="s">
        <v>199</v>
      </c>
      <c r="D9"/>
    </row>
    <row r="10" spans="1:5" s="45" customFormat="1" ht="86.4" x14ac:dyDescent="0.3">
      <c r="A10" s="40"/>
      <c r="B10" s="72" t="s">
        <v>191</v>
      </c>
      <c r="C10" s="72" t="s">
        <v>200</v>
      </c>
      <c r="D10"/>
    </row>
    <row r="11" spans="1:5" s="45" customFormat="1" ht="86.4" x14ac:dyDescent="0.3">
      <c r="A11" s="40"/>
      <c r="B11" s="72" t="s">
        <v>192</v>
      </c>
      <c r="C11" s="72" t="s">
        <v>200</v>
      </c>
      <c r="D11"/>
    </row>
    <row r="12" spans="1:5" s="45" customFormat="1" ht="43.2" x14ac:dyDescent="0.3">
      <c r="A12" s="40"/>
      <c r="B12" s="72" t="s">
        <v>193</v>
      </c>
      <c r="C12" s="72" t="s">
        <v>201</v>
      </c>
      <c r="D12"/>
    </row>
    <row r="13" spans="1:5" s="45" customFormat="1" ht="57.6" x14ac:dyDescent="0.3">
      <c r="A13" s="40"/>
      <c r="B13" s="72" t="s">
        <v>194</v>
      </c>
      <c r="C13" s="72" t="s">
        <v>202</v>
      </c>
      <c r="D13"/>
    </row>
    <row r="14" spans="1:5" s="45" customFormat="1" ht="86.4" x14ac:dyDescent="0.3">
      <c r="A14" s="40"/>
      <c r="B14" s="72" t="s">
        <v>195</v>
      </c>
      <c r="C14" s="72" t="s">
        <v>203</v>
      </c>
      <c r="D14"/>
    </row>
    <row r="15" spans="1:5" s="45" customFormat="1" ht="72" x14ac:dyDescent="0.3">
      <c r="A15" s="40"/>
      <c r="B15" s="72" t="s">
        <v>196</v>
      </c>
      <c r="C15" s="72" t="s">
        <v>204</v>
      </c>
      <c r="D15"/>
    </row>
    <row r="16" spans="1:5" s="45" customFormat="1" ht="72" x14ac:dyDescent="0.3">
      <c r="A16" s="40"/>
      <c r="B16" s="72" t="s">
        <v>147</v>
      </c>
      <c r="C16" s="72" t="s">
        <v>204</v>
      </c>
      <c r="D16"/>
    </row>
    <row r="17" spans="1:4" s="45" customFormat="1" ht="28.8" x14ac:dyDescent="0.3">
      <c r="A17" s="40"/>
      <c r="B17" s="72" t="s">
        <v>148</v>
      </c>
      <c r="C17" s="72" t="s">
        <v>205</v>
      </c>
      <c r="D17"/>
    </row>
    <row r="18" spans="1:4" s="45" customFormat="1" ht="72" x14ac:dyDescent="0.3">
      <c r="A18" s="40"/>
      <c r="B18" s="72" t="s">
        <v>149</v>
      </c>
      <c r="C18" s="72" t="s">
        <v>206</v>
      </c>
      <c r="D18"/>
    </row>
    <row r="19" spans="1:4" s="45" customFormat="1" ht="57.6" x14ac:dyDescent="0.3">
      <c r="A19" s="40"/>
      <c r="B19" s="72" t="s">
        <v>150</v>
      </c>
      <c r="C19" s="72" t="s">
        <v>207</v>
      </c>
      <c r="D19"/>
    </row>
    <row r="20" spans="1:4" s="45" customFormat="1" ht="86.4" x14ac:dyDescent="0.3">
      <c r="A20" s="40"/>
      <c r="B20" s="72" t="s">
        <v>151</v>
      </c>
      <c r="C20" s="72" t="s">
        <v>208</v>
      </c>
      <c r="D20"/>
    </row>
    <row r="21" spans="1:4" s="45" customFormat="1" ht="43.2" x14ac:dyDescent="0.3">
      <c r="A21" s="40"/>
      <c r="B21" s="72" t="s">
        <v>152</v>
      </c>
      <c r="C21" s="72" t="s">
        <v>209</v>
      </c>
      <c r="D21"/>
    </row>
    <row r="22" spans="1:4" s="45" customFormat="1" ht="72" x14ac:dyDescent="0.3">
      <c r="A22" s="40"/>
      <c r="B22" s="72" t="s">
        <v>153</v>
      </c>
      <c r="C22" s="72" t="s">
        <v>210</v>
      </c>
      <c r="D22"/>
    </row>
    <row r="23" spans="1:4" s="45" customFormat="1" ht="86.4" x14ac:dyDescent="0.3">
      <c r="A23" s="40"/>
      <c r="B23" s="72" t="s">
        <v>154</v>
      </c>
      <c r="C23" s="72" t="s">
        <v>211</v>
      </c>
      <c r="D23"/>
    </row>
    <row r="24" spans="1:4" s="45" customFormat="1" ht="86.4" x14ac:dyDescent="0.3">
      <c r="A24" s="40"/>
      <c r="B24" s="72" t="s">
        <v>155</v>
      </c>
      <c r="C24" s="72" t="s">
        <v>212</v>
      </c>
    </row>
    <row r="25" spans="1:4" s="45" customFormat="1" ht="43.2" x14ac:dyDescent="0.3">
      <c r="A25" s="40"/>
      <c r="B25" s="72" t="s">
        <v>156</v>
      </c>
      <c r="C25" s="72" t="s">
        <v>213</v>
      </c>
    </row>
    <row r="26" spans="1:4" s="45" customFormat="1" ht="43.2" x14ac:dyDescent="0.3">
      <c r="A26" s="40"/>
      <c r="B26" s="72" t="s">
        <v>157</v>
      </c>
      <c r="C26" s="72" t="s">
        <v>213</v>
      </c>
    </row>
    <row r="27" spans="1:4" s="45" customFormat="1" ht="57.6" x14ac:dyDescent="0.3">
      <c r="A27" s="40"/>
      <c r="B27" s="72" t="s">
        <v>158</v>
      </c>
      <c r="C27" s="72" t="s">
        <v>214</v>
      </c>
    </row>
    <row r="28" spans="1:4" s="45" customFormat="1" ht="57.6" x14ac:dyDescent="0.3">
      <c r="A28" s="40"/>
      <c r="B28" s="72" t="s">
        <v>159</v>
      </c>
      <c r="C28" s="72" t="s">
        <v>215</v>
      </c>
    </row>
    <row r="29" spans="1:4" s="45" customFormat="1" ht="86.4" x14ac:dyDescent="0.3">
      <c r="A29" s="40"/>
      <c r="B29" s="72" t="s">
        <v>160</v>
      </c>
      <c r="C29" s="72" t="s">
        <v>216</v>
      </c>
    </row>
    <row r="30" spans="1:4" s="45" customFormat="1" ht="57.6" x14ac:dyDescent="0.3">
      <c r="A30" s="40"/>
      <c r="B30" s="72" t="s">
        <v>166</v>
      </c>
      <c r="C30" s="72" t="s">
        <v>218</v>
      </c>
    </row>
    <row r="31" spans="1:4" s="45" customFormat="1" ht="28.8" x14ac:dyDescent="0.3">
      <c r="A31" s="40"/>
      <c r="B31" s="72" t="s">
        <v>167</v>
      </c>
      <c r="C31" s="72" t="s">
        <v>220</v>
      </c>
    </row>
    <row r="32" spans="1:4" s="45" customFormat="1" ht="28.8" x14ac:dyDescent="0.3">
      <c r="A32" s="40"/>
      <c r="B32" s="72" t="s">
        <v>168</v>
      </c>
      <c r="C32" s="72" t="s">
        <v>221</v>
      </c>
    </row>
    <row r="33" spans="1:3" s="45" customFormat="1" ht="72" x14ac:dyDescent="0.3">
      <c r="A33" s="40"/>
      <c r="B33" s="72" t="s">
        <v>169</v>
      </c>
      <c r="C33" s="72" t="s">
        <v>222</v>
      </c>
    </row>
    <row r="34" spans="1:3" s="45" customFormat="1" ht="43.2" x14ac:dyDescent="0.3">
      <c r="A34" s="40"/>
      <c r="B34" s="72" t="s">
        <v>170</v>
      </c>
      <c r="C34" s="72" t="s">
        <v>224</v>
      </c>
    </row>
    <row r="35" spans="1:3" s="45" customFormat="1" ht="43.2" x14ac:dyDescent="0.3">
      <c r="A35" s="40"/>
      <c r="B35" s="72" t="s">
        <v>171</v>
      </c>
      <c r="C35" s="72" t="s">
        <v>225</v>
      </c>
    </row>
    <row r="36" spans="1:3" s="45" customFormat="1" ht="43.2" x14ac:dyDescent="0.3">
      <c r="A36" s="40"/>
      <c r="B36" s="72" t="s">
        <v>172</v>
      </c>
      <c r="C36" s="72" t="s">
        <v>226</v>
      </c>
    </row>
    <row r="37" spans="1:3" s="45" customFormat="1" ht="28.8" x14ac:dyDescent="0.3">
      <c r="A37" s="40"/>
      <c r="B37" s="72" t="s">
        <v>173</v>
      </c>
      <c r="C37" s="72" t="s">
        <v>227</v>
      </c>
    </row>
    <row r="38" spans="1:3" s="45" customFormat="1" x14ac:dyDescent="0.3">
      <c r="A38" s="40"/>
      <c r="B38" s="72" t="s">
        <v>174</v>
      </c>
      <c r="C38" s="72" t="s">
        <v>228</v>
      </c>
    </row>
    <row r="39" spans="1:3" s="45" customFormat="1" x14ac:dyDescent="0.3">
      <c r="A39" s="40"/>
      <c r="B39" s="72" t="s">
        <v>175</v>
      </c>
      <c r="C39" s="72" t="s">
        <v>228</v>
      </c>
    </row>
    <row r="40" spans="1:3" s="45" customFormat="1" ht="86.4" x14ac:dyDescent="0.3">
      <c r="A40" s="40"/>
      <c r="B40" s="72" t="s">
        <v>176</v>
      </c>
      <c r="C40" s="72" t="s">
        <v>229</v>
      </c>
    </row>
    <row r="41" spans="1:3" s="45" customFormat="1" ht="57.6" x14ac:dyDescent="0.3">
      <c r="A41" s="40"/>
      <c r="B41" s="72" t="s">
        <v>177</v>
      </c>
      <c r="C41" s="72" t="s">
        <v>230</v>
      </c>
    </row>
    <row r="42" spans="1:3" s="45" customFormat="1" ht="28.8" x14ac:dyDescent="0.3">
      <c r="A42" s="40"/>
      <c r="B42" s="72" t="s">
        <v>178</v>
      </c>
      <c r="C42" s="72" t="s">
        <v>232</v>
      </c>
    </row>
    <row r="43" spans="1:3" s="45" customFormat="1" ht="72" x14ac:dyDescent="0.3">
      <c r="A43" s="40"/>
      <c r="B43" s="72" t="s">
        <v>179</v>
      </c>
      <c r="C43" s="72" t="s">
        <v>233</v>
      </c>
    </row>
    <row r="44" spans="1:3" s="45" customFormat="1" ht="28.8" x14ac:dyDescent="0.3">
      <c r="A44" s="40"/>
      <c r="B44" s="72" t="s">
        <v>180</v>
      </c>
      <c r="C44" s="72" t="s">
        <v>234</v>
      </c>
    </row>
    <row r="45" spans="1:3" s="45" customFormat="1" ht="72" x14ac:dyDescent="0.3">
      <c r="A45" s="40"/>
      <c r="B45" s="72" t="s">
        <v>181</v>
      </c>
      <c r="C45" s="72" t="s">
        <v>235</v>
      </c>
    </row>
    <row r="46" spans="1:3" s="45" customFormat="1" ht="57.6" x14ac:dyDescent="0.3">
      <c r="A46" s="40"/>
      <c r="B46" s="72" t="s">
        <v>141</v>
      </c>
      <c r="C46" s="72" t="s">
        <v>236</v>
      </c>
    </row>
    <row r="47" spans="1:3" s="45" customFormat="1" ht="57.6" x14ac:dyDescent="0.3">
      <c r="A47" s="40"/>
      <c r="B47" s="72" t="s">
        <v>182</v>
      </c>
      <c r="C47" s="72" t="s">
        <v>238</v>
      </c>
    </row>
    <row r="48" spans="1:3" s="45" customFormat="1" ht="100.8" x14ac:dyDescent="0.3">
      <c r="A48" s="40"/>
      <c r="B48" s="72" t="s">
        <v>183</v>
      </c>
      <c r="C48" s="72" t="s">
        <v>239</v>
      </c>
    </row>
    <row r="49" spans="1:3" s="45" customFormat="1" ht="72" x14ac:dyDescent="0.3">
      <c r="A49" s="40"/>
      <c r="B49" s="68" t="s">
        <v>250</v>
      </c>
      <c r="C49" s="76" t="s">
        <v>237</v>
      </c>
    </row>
    <row r="50" spans="1:3" s="45" customFormat="1" x14ac:dyDescent="0.3">
      <c r="A50" s="40"/>
      <c r="B50" s="68" t="s">
        <v>257</v>
      </c>
      <c r="C50" s="68" t="s">
        <v>242</v>
      </c>
    </row>
    <row r="51" spans="1:3" s="45" customFormat="1" x14ac:dyDescent="0.3">
      <c r="A51" s="40"/>
      <c r="B51" s="68" t="s">
        <v>258</v>
      </c>
      <c r="C51" s="68" t="s">
        <v>242</v>
      </c>
    </row>
    <row r="52" spans="1:3" s="45" customFormat="1" x14ac:dyDescent="0.3">
      <c r="A52" s="40"/>
      <c r="B52" s="68" t="s">
        <v>259</v>
      </c>
      <c r="C52" s="68" t="s">
        <v>242</v>
      </c>
    </row>
    <row r="53" spans="1:3" s="45" customFormat="1" x14ac:dyDescent="0.3">
      <c r="A53" s="40"/>
      <c r="B53" s="68" t="s">
        <v>260</v>
      </c>
      <c r="C53" s="68" t="s">
        <v>242</v>
      </c>
    </row>
    <row r="54" spans="1:3" s="45" customFormat="1" x14ac:dyDescent="0.3">
      <c r="A54" s="40"/>
      <c r="B54" s="68" t="s">
        <v>261</v>
      </c>
      <c r="C54" s="68" t="s">
        <v>243</v>
      </c>
    </row>
    <row r="55" spans="1:3" s="45" customFormat="1" x14ac:dyDescent="0.3">
      <c r="A55" s="40"/>
      <c r="B55" s="68"/>
      <c r="C55" s="73"/>
    </row>
    <row r="56" spans="1:3" s="45" customFormat="1" x14ac:dyDescent="0.3">
      <c r="A56" s="40"/>
      <c r="B56" s="68"/>
      <c r="C56" s="73"/>
    </row>
    <row r="57" spans="1:3" s="45" customFormat="1" x14ac:dyDescent="0.3">
      <c r="A57" s="40"/>
      <c r="B57" s="68"/>
      <c r="C57" s="73"/>
    </row>
    <row r="58" spans="1:3" s="45" customFormat="1" x14ac:dyDescent="0.3">
      <c r="A58" s="40"/>
      <c r="B58" s="68"/>
      <c r="C58" s="73"/>
    </row>
    <row r="59" spans="1:3" s="45" customFormat="1" x14ac:dyDescent="0.3">
      <c r="A59" s="40"/>
      <c r="B59" s="68"/>
      <c r="C59" s="73"/>
    </row>
    <row r="60" spans="1:3" s="45" customFormat="1" x14ac:dyDescent="0.3">
      <c r="A60" s="40"/>
      <c r="B60" s="68"/>
      <c r="C60" s="73"/>
    </row>
    <row r="61" spans="1:3" s="45" customFormat="1" x14ac:dyDescent="0.3">
      <c r="A61" s="40"/>
      <c r="B61" s="68"/>
      <c r="C61" s="73"/>
    </row>
    <row r="62" spans="1:3" s="45" customFormat="1" x14ac:dyDescent="0.3">
      <c r="A62" s="40"/>
      <c r="B62" s="68"/>
      <c r="C62" s="73"/>
    </row>
    <row r="63" spans="1:3" s="45" customFormat="1" x14ac:dyDescent="0.3">
      <c r="A63" s="40"/>
      <c r="B63" s="68"/>
      <c r="C63" s="73"/>
    </row>
    <row r="64" spans="1:3" s="45" customFormat="1" x14ac:dyDescent="0.3">
      <c r="A64" s="40"/>
      <c r="B64" s="68"/>
      <c r="C64" s="73"/>
    </row>
    <row r="65" spans="1:3" s="45" customFormat="1" x14ac:dyDescent="0.3">
      <c r="A65" s="40"/>
      <c r="B65" s="68"/>
      <c r="C65" s="73"/>
    </row>
    <row r="66" spans="1:3" s="45" customFormat="1" x14ac:dyDescent="0.3">
      <c r="A66" s="40"/>
      <c r="B66" s="68"/>
      <c r="C66" s="73"/>
    </row>
    <row r="67" spans="1:3" s="45" customFormat="1" x14ac:dyDescent="0.3">
      <c r="A67" s="40"/>
      <c r="B67" s="68"/>
      <c r="C67" s="73"/>
    </row>
    <row r="68" spans="1:3" s="45" customFormat="1" x14ac:dyDescent="0.3">
      <c r="A68" s="40"/>
      <c r="B68" s="68"/>
      <c r="C68" s="73"/>
    </row>
    <row r="69" spans="1:3" s="45" customFormat="1" x14ac:dyDescent="0.3">
      <c r="A69" s="40"/>
      <c r="B69"/>
      <c r="C69" s="57"/>
    </row>
    <row r="70" spans="1:3" s="45" customFormat="1" x14ac:dyDescent="0.3">
      <c r="A70" s="40"/>
      <c r="B70"/>
      <c r="C70" s="57"/>
    </row>
    <row r="71" spans="1:3" s="45" customFormat="1" x14ac:dyDescent="0.3">
      <c r="A71" s="40"/>
      <c r="B71"/>
      <c r="C71" s="57"/>
    </row>
    <row r="72" spans="1:3" s="45" customFormat="1" x14ac:dyDescent="0.3">
      <c r="A72" s="40"/>
      <c r="B72"/>
      <c r="C72" s="57"/>
    </row>
    <row r="73" spans="1:3" s="45" customFormat="1" x14ac:dyDescent="0.3">
      <c r="A73" s="40"/>
      <c r="B73"/>
      <c r="C73" s="57"/>
    </row>
    <row r="74" spans="1:3" s="45" customFormat="1" x14ac:dyDescent="0.3">
      <c r="A74" s="40"/>
      <c r="B74"/>
      <c r="C74" s="57"/>
    </row>
    <row r="75" spans="1:3" s="45" customFormat="1" x14ac:dyDescent="0.3">
      <c r="A75" s="40"/>
      <c r="B75"/>
      <c r="C75" s="57"/>
    </row>
    <row r="76" spans="1:3" s="45" customFormat="1" x14ac:dyDescent="0.3">
      <c r="A76" s="40"/>
      <c r="B76"/>
      <c r="C76" s="57"/>
    </row>
    <row r="77" spans="1:3" s="45" customFormat="1" x14ac:dyDescent="0.3">
      <c r="A77" s="40"/>
      <c r="B77"/>
      <c r="C77" s="57"/>
    </row>
    <row r="78" spans="1:3" s="45" customFormat="1" x14ac:dyDescent="0.3">
      <c r="A78" s="40"/>
      <c r="B78"/>
      <c r="C78" s="57"/>
    </row>
    <row r="79" spans="1:3" s="45" customFormat="1" x14ac:dyDescent="0.3">
      <c r="A79" s="40"/>
      <c r="B79"/>
      <c r="C79" s="57"/>
    </row>
    <row r="80" spans="1:3" s="45" customFormat="1" x14ac:dyDescent="0.3">
      <c r="A80" s="40"/>
      <c r="B80"/>
      <c r="C80" s="57"/>
    </row>
    <row r="81" spans="1:3" s="45" customFormat="1" x14ac:dyDescent="0.3">
      <c r="A81" s="40"/>
      <c r="B81"/>
      <c r="C81" s="57"/>
    </row>
    <row r="82" spans="1:3" s="45" customFormat="1" x14ac:dyDescent="0.3">
      <c r="A82" s="40"/>
      <c r="B82"/>
      <c r="C82" s="57"/>
    </row>
    <row r="83" spans="1:3" s="45" customFormat="1" x14ac:dyDescent="0.3">
      <c r="A83" s="40"/>
      <c r="B83"/>
      <c r="C83" s="57"/>
    </row>
    <row r="84" spans="1:3" s="45" customFormat="1" x14ac:dyDescent="0.3">
      <c r="A84" s="40"/>
      <c r="B84"/>
      <c r="C84" s="57"/>
    </row>
    <row r="85" spans="1:3" s="45" customFormat="1" x14ac:dyDescent="0.3">
      <c r="A85" s="40"/>
      <c r="B85"/>
      <c r="C85" s="57"/>
    </row>
    <row r="86" spans="1:3" s="45" customFormat="1" x14ac:dyDescent="0.3">
      <c r="A86" s="40"/>
      <c r="B86"/>
      <c r="C86" s="57"/>
    </row>
    <row r="87" spans="1:3" s="45" customFormat="1" x14ac:dyDescent="0.3">
      <c r="A87" s="40"/>
      <c r="B87"/>
      <c r="C87" s="57"/>
    </row>
    <row r="88" spans="1:3" s="45" customFormat="1" x14ac:dyDescent="0.3">
      <c r="A88" s="40"/>
      <c r="B88"/>
      <c r="C88" s="57"/>
    </row>
    <row r="89" spans="1:3" s="45" customFormat="1" x14ac:dyDescent="0.3">
      <c r="A89" s="40"/>
      <c r="B89"/>
      <c r="C89" s="57"/>
    </row>
    <row r="90" spans="1:3" s="45" customFormat="1" x14ac:dyDescent="0.3">
      <c r="A90" s="40"/>
      <c r="B90"/>
      <c r="C90" s="57"/>
    </row>
    <row r="91" spans="1:3" s="45" customFormat="1" x14ac:dyDescent="0.3">
      <c r="A91" s="40"/>
      <c r="B91"/>
      <c r="C91" s="57"/>
    </row>
    <row r="92" spans="1:3" s="45" customFormat="1" x14ac:dyDescent="0.3">
      <c r="A92" s="40"/>
      <c r="B92"/>
      <c r="C92" s="57"/>
    </row>
    <row r="93" spans="1:3" s="45" customFormat="1" x14ac:dyDescent="0.3">
      <c r="A93" s="40"/>
      <c r="B93"/>
      <c r="C93" s="57"/>
    </row>
    <row r="94" spans="1:3" s="45" customFormat="1" x14ac:dyDescent="0.3">
      <c r="A94" s="40"/>
      <c r="B94"/>
      <c r="C94" s="57"/>
    </row>
    <row r="95" spans="1:3" s="45" customFormat="1" x14ac:dyDescent="0.3">
      <c r="A95" s="40"/>
      <c r="B95"/>
      <c r="C95" s="57"/>
    </row>
    <row r="96" spans="1:3" s="45" customFormat="1" x14ac:dyDescent="0.3">
      <c r="A96" s="40"/>
      <c r="B96"/>
      <c r="C96" s="57"/>
    </row>
    <row r="97" spans="1:3" s="45" customFormat="1" x14ac:dyDescent="0.3">
      <c r="A97" s="40"/>
      <c r="B97"/>
      <c r="C97" s="57"/>
    </row>
    <row r="98" spans="1:3" s="45" customFormat="1" x14ac:dyDescent="0.3">
      <c r="A98" s="40"/>
      <c r="B98"/>
      <c r="C98" s="57"/>
    </row>
    <row r="99" spans="1:3" s="45" customFormat="1" x14ac:dyDescent="0.3">
      <c r="A99" s="40"/>
      <c r="B99"/>
      <c r="C99" s="57"/>
    </row>
    <row r="100" spans="1:3" s="45" customFormat="1" x14ac:dyDescent="0.3">
      <c r="A100" s="40"/>
      <c r="B100"/>
      <c r="C100" s="57"/>
    </row>
    <row r="101" spans="1:3" s="45" customFormat="1" x14ac:dyDescent="0.3">
      <c r="A101" s="40"/>
      <c r="B101"/>
      <c r="C101" s="57"/>
    </row>
    <row r="102" spans="1:3" s="45" customFormat="1" x14ac:dyDescent="0.3">
      <c r="A102" s="40"/>
      <c r="B102"/>
      <c r="C102" s="57"/>
    </row>
    <row r="103" spans="1:3" s="45" customFormat="1" x14ac:dyDescent="0.3">
      <c r="A103" s="40"/>
      <c r="B103"/>
      <c r="C103" s="57"/>
    </row>
    <row r="104" spans="1:3" s="45" customFormat="1" x14ac:dyDescent="0.3">
      <c r="A104" s="40"/>
      <c r="B104" s="59"/>
      <c r="C104" s="59"/>
    </row>
    <row r="105" spans="1:3" s="45" customFormat="1" x14ac:dyDescent="0.3">
      <c r="A105" s="40"/>
      <c r="B105" s="59"/>
      <c r="C105" s="59"/>
    </row>
    <row r="106" spans="1:3" s="45" customFormat="1" x14ac:dyDescent="0.3">
      <c r="A106" s="40"/>
      <c r="B106" s="59"/>
      <c r="C106" s="60"/>
    </row>
    <row r="107" spans="1:3" s="45" customFormat="1" x14ac:dyDescent="0.3">
      <c r="A107" s="40"/>
      <c r="B107" s="59"/>
      <c r="C107" s="60"/>
    </row>
    <row r="108" spans="1:3" s="45" customFormat="1" x14ac:dyDescent="0.3">
      <c r="A108" s="40"/>
      <c r="B108" s="59"/>
      <c r="C108" s="60"/>
    </row>
    <row r="109" spans="1:3" s="45" customFormat="1" x14ac:dyDescent="0.3">
      <c r="A109" s="40"/>
      <c r="B109" s="59"/>
      <c r="C109" s="60"/>
    </row>
    <row r="110" spans="1:3" s="45" customFormat="1" x14ac:dyDescent="0.3">
      <c r="A110" s="40"/>
      <c r="B110" s="59"/>
      <c r="C110" s="60"/>
    </row>
    <row r="111" spans="1:3" s="45" customFormat="1" x14ac:dyDescent="0.3">
      <c r="A111" s="40"/>
      <c r="B111" s="59"/>
      <c r="C111" s="60"/>
    </row>
    <row r="112" spans="1:3" s="45" customFormat="1" x14ac:dyDescent="0.3">
      <c r="A112" s="40"/>
      <c r="B112" s="59"/>
      <c r="C112" s="60"/>
    </row>
    <row r="113" spans="1:3" s="45" customFormat="1" x14ac:dyDescent="0.3">
      <c r="A113" s="40"/>
      <c r="B113" s="59"/>
      <c r="C113" s="60"/>
    </row>
    <row r="114" spans="1:3" s="45" customFormat="1" x14ac:dyDescent="0.3">
      <c r="A114" s="40"/>
      <c r="B114" s="59"/>
      <c r="C114" s="60"/>
    </row>
    <row r="115" spans="1:3" s="45" customFormat="1" x14ac:dyDescent="0.3">
      <c r="A115" s="40"/>
      <c r="B115" s="59"/>
      <c r="C115" s="60"/>
    </row>
    <row r="116" spans="1:3" s="45" customFormat="1" x14ac:dyDescent="0.3">
      <c r="A116" s="40"/>
      <c r="B116" s="59"/>
      <c r="C116" s="60"/>
    </row>
    <row r="117" spans="1:3" s="45" customFormat="1" x14ac:dyDescent="0.3">
      <c r="A117" s="40"/>
      <c r="B117" s="59"/>
      <c r="C117" s="60"/>
    </row>
    <row r="118" spans="1:3" s="45" customFormat="1" x14ac:dyDescent="0.3">
      <c r="A118" s="40"/>
      <c r="B118" s="59"/>
      <c r="C118" s="60"/>
    </row>
    <row r="119" spans="1:3" s="45" customFormat="1" x14ac:dyDescent="0.3">
      <c r="A119" s="40"/>
      <c r="B119" s="59"/>
      <c r="C119" s="60"/>
    </row>
    <row r="120" spans="1:3" s="45" customFormat="1" x14ac:dyDescent="0.3">
      <c r="A120" s="40"/>
      <c r="B120" s="59"/>
      <c r="C120" s="60"/>
    </row>
    <row r="121" spans="1:3" s="45" customFormat="1" x14ac:dyDescent="0.3">
      <c r="A121" s="40"/>
      <c r="B121" s="59"/>
      <c r="C121" s="60"/>
    </row>
    <row r="122" spans="1:3" s="45" customFormat="1" x14ac:dyDescent="0.3">
      <c r="A122" s="40"/>
      <c r="B122" s="59"/>
      <c r="C122" s="60"/>
    </row>
    <row r="123" spans="1:3" s="45" customFormat="1" x14ac:dyDescent="0.3">
      <c r="A123" s="40"/>
      <c r="B123" s="59"/>
      <c r="C123" s="60"/>
    </row>
    <row r="124" spans="1:3" s="45" customFormat="1" x14ac:dyDescent="0.3">
      <c r="A124" s="40"/>
      <c r="B124" s="59"/>
      <c r="C124" s="60"/>
    </row>
    <row r="125" spans="1:3" s="45" customFormat="1" x14ac:dyDescent="0.3">
      <c r="A125" s="40"/>
      <c r="B125" s="59"/>
      <c r="C125" s="60"/>
    </row>
    <row r="126" spans="1:3" s="45" customFormat="1" x14ac:dyDescent="0.3">
      <c r="A126" s="40"/>
      <c r="B126" s="59"/>
      <c r="C126" s="60"/>
    </row>
    <row r="127" spans="1:3" s="45" customFormat="1" x14ac:dyDescent="0.3">
      <c r="A127" s="40"/>
      <c r="B127" s="59"/>
      <c r="C127" s="60"/>
    </row>
    <row r="128" spans="1:3" s="45" customFormat="1" x14ac:dyDescent="0.3">
      <c r="A128" s="40"/>
      <c r="B128" s="59"/>
      <c r="C128" s="60"/>
    </row>
    <row r="129" spans="1:3" s="45" customFormat="1" x14ac:dyDescent="0.3">
      <c r="A129" s="40"/>
      <c r="B129" s="59"/>
      <c r="C129" s="60"/>
    </row>
    <row r="130" spans="1:3" s="45" customFormat="1" x14ac:dyDescent="0.3">
      <c r="A130" s="40"/>
      <c r="B130" s="59"/>
      <c r="C130" s="60"/>
    </row>
    <row r="131" spans="1:3" s="45" customFormat="1" x14ac:dyDescent="0.3">
      <c r="A131" s="40"/>
      <c r="B131" s="59"/>
      <c r="C131" s="60"/>
    </row>
    <row r="132" spans="1:3" s="45" customFormat="1" x14ac:dyDescent="0.3">
      <c r="A132" s="40"/>
      <c r="B132" s="59"/>
      <c r="C132" s="60"/>
    </row>
    <row r="133" spans="1:3" s="45" customFormat="1" x14ac:dyDescent="0.3">
      <c r="A133" s="40"/>
      <c r="B133" s="59"/>
      <c r="C133" s="60"/>
    </row>
    <row r="134" spans="1:3" s="45" customFormat="1" x14ac:dyDescent="0.3">
      <c r="A134" s="40"/>
      <c r="B134" s="59"/>
      <c r="C134" s="60"/>
    </row>
    <row r="135" spans="1:3" s="45" customFormat="1" x14ac:dyDescent="0.3">
      <c r="A135" s="40"/>
      <c r="B135" s="59"/>
      <c r="C135" s="60"/>
    </row>
    <row r="136" spans="1:3" s="45" customFormat="1" x14ac:dyDescent="0.3">
      <c r="A136" s="40"/>
      <c r="B136" s="59"/>
      <c r="C136" s="60"/>
    </row>
    <row r="137" spans="1:3" s="45" customFormat="1" x14ac:dyDescent="0.3">
      <c r="A137" s="40"/>
      <c r="B137" s="59"/>
      <c r="C137" s="60"/>
    </row>
    <row r="138" spans="1:3" s="45" customFormat="1" x14ac:dyDescent="0.3">
      <c r="A138" s="40"/>
      <c r="B138" s="59"/>
      <c r="C138" s="60"/>
    </row>
    <row r="139" spans="1:3" s="45" customFormat="1" x14ac:dyDescent="0.3">
      <c r="A139" s="40"/>
      <c r="B139" s="59"/>
      <c r="C139" s="60"/>
    </row>
    <row r="140" spans="1:3" s="45" customFormat="1" x14ac:dyDescent="0.3">
      <c r="A140" s="40"/>
      <c r="B140" s="59"/>
      <c r="C140" s="60"/>
    </row>
    <row r="141" spans="1:3" s="45" customFormat="1" x14ac:dyDescent="0.3">
      <c r="A141" s="40"/>
      <c r="B141" s="59"/>
      <c r="C141" s="60"/>
    </row>
    <row r="142" spans="1:3" s="45" customFormat="1" x14ac:dyDescent="0.3">
      <c r="A142" s="40"/>
      <c r="B142" s="59"/>
      <c r="C142" s="60"/>
    </row>
    <row r="143" spans="1:3" s="45" customFormat="1" x14ac:dyDescent="0.3">
      <c r="A143" s="40"/>
      <c r="B143" s="59"/>
      <c r="C143" s="60"/>
    </row>
    <row r="144" spans="1:3" s="45" customFormat="1" x14ac:dyDescent="0.3">
      <c r="A144" s="40"/>
      <c r="B144" s="59"/>
      <c r="C144" s="60"/>
    </row>
    <row r="145" spans="1:3" s="45" customFormat="1" x14ac:dyDescent="0.3">
      <c r="A145" s="40"/>
      <c r="B145" s="59"/>
      <c r="C145" s="60"/>
    </row>
  </sheetData>
  <sheetProtection pivotTables="0"/>
  <hyperlinks>
    <hyperlink ref="E3" location="'Indice Schede'!A1" display="Torna all'indice"/>
    <hyperlink ref="E5" location="'Prospetto Finale'!A1" display="Vai prospetto finale"/>
  </hyperlinks>
  <pageMargins left="0.7" right="0.7" top="0.75" bottom="0.75" header="0.3" footer="0.3"/>
  <pageSetup paperSize="9" scale="75" fitToHeight="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pageSetUpPr fitToPage="1"/>
  </sheetPr>
  <dimension ref="A1:H65"/>
  <sheetViews>
    <sheetView zoomScaleNormal="100" zoomScaleSheetLayoutView="100" workbookViewId="0">
      <selection activeCell="B7" sqref="B7"/>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Schede'!B12,"non utilizzata")</f>
        <v>1</v>
      </c>
      <c r="D2" s="105" t="s">
        <v>75</v>
      </c>
      <c r="E2" s="106"/>
      <c r="F2" s="67" t="s">
        <v>31</v>
      </c>
      <c r="H2" t="s">
        <v>31</v>
      </c>
    </row>
    <row r="3" spans="1:8" ht="45" customHeight="1" thickBot="1" x14ac:dyDescent="0.35">
      <c r="A3" s="112" t="s">
        <v>33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VLOOKUP(B35,G45:H51,2,FALSE)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VLOOKUP(B38,G53:H58,2,FALSE)</f>
        <v>3</v>
      </c>
      <c r="G39" s="7" t="s">
        <v>97</v>
      </c>
      <c r="H39">
        <v>1</v>
      </c>
    </row>
    <row r="40" spans="1:8" ht="30" customHeight="1" thickBot="1" x14ac:dyDescent="0.35">
      <c r="A40" s="32" t="s">
        <v>94</v>
      </c>
      <c r="B40" s="31">
        <f>IFERROR((B30+B33+B36+B39)/4,"-")</f>
        <v>1.5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3.75</v>
      </c>
    </row>
    <row r="45" spans="1:8" ht="30" customHeight="1" thickBot="1" x14ac:dyDescent="0.35">
      <c r="G45" s="7" t="s">
        <v>72</v>
      </c>
      <c r="H45" t="s">
        <v>71</v>
      </c>
    </row>
    <row r="46" spans="1:8" ht="30" customHeight="1" thickBot="1" x14ac:dyDescent="0.35">
      <c r="A46" s="110" t="s">
        <v>114</v>
      </c>
      <c r="B46" s="118"/>
      <c r="G46" s="7" t="s">
        <v>86</v>
      </c>
      <c r="H46">
        <v>0</v>
      </c>
    </row>
    <row r="47" spans="1:8" ht="66" customHeight="1" thickBot="1" x14ac:dyDescent="0.35">
      <c r="A47" s="116" t="s">
        <v>197</v>
      </c>
      <c r="B47" s="117"/>
      <c r="G47" s="7" t="s">
        <v>87</v>
      </c>
      <c r="H47">
        <v>1</v>
      </c>
    </row>
    <row r="48" spans="1:8" ht="12" customHeight="1" thickBot="1" x14ac:dyDescent="0.35">
      <c r="G48" s="7" t="s">
        <v>88</v>
      </c>
      <c r="H48">
        <v>2</v>
      </c>
    </row>
    <row r="49" spans="7:8" ht="30" customHeight="1" thickBot="1" x14ac:dyDescent="0.35">
      <c r="G49" s="7" t="s">
        <v>89</v>
      </c>
      <c r="H49">
        <v>3</v>
      </c>
    </row>
    <row r="50" spans="7:8" ht="30" customHeight="1" thickBot="1" x14ac:dyDescent="0.35">
      <c r="G50" s="7" t="s">
        <v>90</v>
      </c>
      <c r="H50">
        <v>4</v>
      </c>
    </row>
    <row r="51" spans="7:8" ht="30" customHeight="1" thickBot="1" x14ac:dyDescent="0.35">
      <c r="G51" s="7" t="s">
        <v>91</v>
      </c>
      <c r="H51">
        <v>5</v>
      </c>
    </row>
    <row r="52" spans="7:8" ht="30" customHeight="1" x14ac:dyDescent="0.3"/>
    <row r="53" spans="7:8" ht="30" customHeight="1" thickBot="1" x14ac:dyDescent="0.35">
      <c r="G53" s="7" t="s">
        <v>72</v>
      </c>
      <c r="H53" t="s">
        <v>71</v>
      </c>
    </row>
    <row r="54" spans="7:8" ht="30" customHeight="1" thickBot="1" x14ac:dyDescent="0.35">
      <c r="G54" s="7" t="s">
        <v>105</v>
      </c>
      <c r="H54">
        <v>1</v>
      </c>
    </row>
    <row r="55" spans="7:8" ht="30" customHeight="1" thickBot="1" x14ac:dyDescent="0.35">
      <c r="G55" s="7" t="s">
        <v>106</v>
      </c>
      <c r="H55">
        <v>2</v>
      </c>
    </row>
    <row r="56" spans="7:8" ht="30" customHeight="1" thickBot="1" x14ac:dyDescent="0.35">
      <c r="G56" s="7" t="s">
        <v>104</v>
      </c>
      <c r="H56">
        <v>3</v>
      </c>
    </row>
    <row r="57" spans="7:8" ht="30" customHeight="1" thickBot="1" x14ac:dyDescent="0.35">
      <c r="G57" s="7" t="s">
        <v>107</v>
      </c>
      <c r="H57">
        <v>4</v>
      </c>
    </row>
    <row r="58" spans="7:8" ht="30" customHeight="1" thickBot="1" x14ac:dyDescent="0.35">
      <c r="G58" s="7" t="s">
        <v>108</v>
      </c>
      <c r="H58">
        <v>5</v>
      </c>
    </row>
    <row r="59" spans="7:8" ht="30" customHeight="1" x14ac:dyDescent="0.3"/>
    <row r="60" spans="7:8" ht="30" customHeight="1" x14ac:dyDescent="0.3"/>
    <row r="61" spans="7:8" ht="30" customHeight="1" x14ac:dyDescent="0.3"/>
    <row r="62" spans="7:8" ht="30" customHeight="1" x14ac:dyDescent="0.3"/>
    <row r="63" spans="7:8" ht="30" customHeight="1" x14ac:dyDescent="0.3"/>
    <row r="64" spans="7:8" ht="30" customHeight="1" x14ac:dyDescent="0.3"/>
    <row r="65" ht="30" customHeight="1" x14ac:dyDescent="0.3"/>
  </sheetData>
  <mergeCells count="20">
    <mergeCell ref="A31:B31"/>
    <mergeCell ref="A34:B34"/>
    <mergeCell ref="A37:B37"/>
    <mergeCell ref="A47:B47"/>
    <mergeCell ref="A46:B46"/>
    <mergeCell ref="A41:B41"/>
    <mergeCell ref="A43:B43"/>
    <mergeCell ref="A28:B28"/>
    <mergeCell ref="D2:E2"/>
    <mergeCell ref="D4:F4"/>
    <mergeCell ref="A27:B27"/>
    <mergeCell ref="A3:B3"/>
    <mergeCell ref="A4:B4"/>
    <mergeCell ref="A25:B25"/>
    <mergeCell ref="A6:B6"/>
    <mergeCell ref="A9:B9"/>
    <mergeCell ref="A12:B12"/>
    <mergeCell ref="A15:B15"/>
    <mergeCell ref="A18:B18"/>
    <mergeCell ref="A21:B21"/>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$G$45:$G$51</formula1>
    </dataValidation>
    <dataValidation type="list" allowBlank="1" showInputMessage="1" showErrorMessage="1" promptTitle="Impatto" prompt="Selezionare una delle possibili opzioni dal menu a tendina" sqref="B38">
      <formula1>$G$53:$G$58</formula1>
    </dataValidation>
  </dataValidations>
  <hyperlinks>
    <hyperlink ref="D4:F4" location="'Indice Schede'!A1" display="Torna all'indice"/>
  </hyperlinks>
  <pageMargins left="0.25" right="0.25" top="0.75" bottom="0.75" header="0.3" footer="0.3"/>
  <pageSetup paperSize="9" scale="8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topLeftCell="A40" zoomScaleNormal="100" zoomScaleSheetLayoutView="100" workbookViewId="0">
      <selection activeCell="E10" sqref="E10"/>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Schede'!B13,"non utilizzata")</f>
        <v>2</v>
      </c>
      <c r="D2" s="105" t="s">
        <v>75</v>
      </c>
      <c r="E2" s="106"/>
      <c r="F2" s="67" t="s">
        <v>31</v>
      </c>
      <c r="H2" t="s">
        <v>31</v>
      </c>
    </row>
    <row r="3" spans="1:8" ht="45" customHeight="1" thickBot="1" x14ac:dyDescent="0.35">
      <c r="A3" s="112" t="s">
        <v>2</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2.5</v>
      </c>
    </row>
    <row r="45" spans="1:8" ht="30" customHeight="1" thickBot="1" x14ac:dyDescent="0.35">
      <c r="A45" s="34"/>
      <c r="B45" s="35"/>
    </row>
    <row r="46" spans="1:8" ht="30" customHeight="1" thickBot="1" x14ac:dyDescent="0.35">
      <c r="A46" s="110" t="s">
        <v>114</v>
      </c>
      <c r="B46" s="118"/>
    </row>
    <row r="47" spans="1:8" ht="61.5" customHeight="1" thickBot="1" x14ac:dyDescent="0.35">
      <c r="A47" s="116" t="s">
        <v>198</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D2:E2"/>
    <mergeCell ref="A3:B3"/>
    <mergeCell ref="A4:B4"/>
    <mergeCell ref="D4:F4"/>
    <mergeCell ref="A6:B6"/>
    <mergeCell ref="A37:B37"/>
    <mergeCell ref="A41:B41"/>
    <mergeCell ref="A9:B9"/>
    <mergeCell ref="A46:B46"/>
    <mergeCell ref="A47:B47"/>
    <mergeCell ref="A43:B43"/>
    <mergeCell ref="A12:B12"/>
    <mergeCell ref="A15:B15"/>
    <mergeCell ref="A18:B18"/>
    <mergeCell ref="A21:B21"/>
    <mergeCell ref="A25:B25"/>
    <mergeCell ref="A27:B27"/>
    <mergeCell ref="A28:B28"/>
    <mergeCell ref="A31:B31"/>
    <mergeCell ref="A34:B34"/>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82" fitToHeight="0" orientation="landscape" r:id="rId1"/>
  <rowBreaks count="1" manualBreakCount="1">
    <brk id="26" max="16383" man="1"/>
  </rowBreaks>
  <colBreaks count="1" manualBreakCount="1">
    <brk id="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Schede'!B14,"non utilizzata")</f>
        <v>3</v>
      </c>
      <c r="D2" s="105" t="s">
        <v>75</v>
      </c>
      <c r="E2" s="106"/>
      <c r="F2" s="67" t="s">
        <v>31</v>
      </c>
      <c r="H2" t="s">
        <v>31</v>
      </c>
    </row>
    <row r="3" spans="1:8" ht="45" customHeight="1" thickBot="1" x14ac:dyDescent="0.35">
      <c r="A3" s="112" t="s">
        <v>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VLOOKUP(B35,G48:H54,2,FALSE)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5.25</v>
      </c>
    </row>
    <row r="45" spans="1:8" ht="30" customHeight="1" thickBot="1" x14ac:dyDescent="0.35">
      <c r="A45" s="34"/>
      <c r="B45" s="35"/>
    </row>
    <row r="46" spans="1:8" ht="30" customHeight="1" thickBot="1" x14ac:dyDescent="0.35">
      <c r="A46" s="110" t="s">
        <v>114</v>
      </c>
      <c r="B46" s="118"/>
    </row>
    <row r="47" spans="1:8" ht="81.75" customHeight="1" thickBot="1" x14ac:dyDescent="0.35">
      <c r="A47" s="116" t="s">
        <v>199</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D2:E2"/>
    <mergeCell ref="A3:B3"/>
    <mergeCell ref="A4:B4"/>
    <mergeCell ref="D4:F4"/>
    <mergeCell ref="A6:B6"/>
    <mergeCell ref="A37:B37"/>
    <mergeCell ref="A41:B41"/>
    <mergeCell ref="A9:B9"/>
    <mergeCell ref="A46:B46"/>
    <mergeCell ref="A47:B47"/>
    <mergeCell ref="A43:B43"/>
    <mergeCell ref="A12:B12"/>
    <mergeCell ref="A15:B15"/>
    <mergeCell ref="A18:B18"/>
    <mergeCell ref="A21:B21"/>
    <mergeCell ref="A25:B25"/>
    <mergeCell ref="A27:B27"/>
    <mergeCell ref="A28:B28"/>
    <mergeCell ref="A31:B31"/>
    <mergeCell ref="A34:B34"/>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82" fitToHeight="0" orientation="landscape" r:id="rId1"/>
  <rowBreaks count="1" manualBreakCount="1">
    <brk id="26" max="16383" man="1"/>
  </rowBreaks>
  <colBreaks count="1" manualBreakCount="1">
    <brk id="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tabSelected="1" topLeftCell="A49"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Schede'!B15,"non utilizzata")</f>
        <v>4</v>
      </c>
      <c r="D2" s="105" t="s">
        <v>75</v>
      </c>
      <c r="E2" s="106"/>
      <c r="F2" s="67" t="s">
        <v>31</v>
      </c>
      <c r="H2" t="s">
        <v>31</v>
      </c>
    </row>
    <row r="3" spans="1:8" ht="45" customHeight="1" thickBot="1" x14ac:dyDescent="0.35">
      <c r="A3" s="112" t="s">
        <v>4</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2.3333333333333335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2.916666666666667</v>
      </c>
    </row>
    <row r="45" spans="1:8" ht="30" customHeight="1" thickBot="1" x14ac:dyDescent="0.35">
      <c r="A45" s="34"/>
      <c r="B45" s="35"/>
    </row>
    <row r="46" spans="1:8" ht="30" customHeight="1" thickBot="1" x14ac:dyDescent="0.35">
      <c r="A46" s="110" t="s">
        <v>114</v>
      </c>
      <c r="B46" s="118"/>
    </row>
    <row r="47" spans="1:8" s="5" customFormat="1" ht="78.75" customHeight="1" thickBot="1" x14ac:dyDescent="0.35">
      <c r="A47" s="116" t="s">
        <v>200</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D2:E2"/>
    <mergeCell ref="A3:B3"/>
    <mergeCell ref="A4:B4"/>
    <mergeCell ref="D4:F4"/>
    <mergeCell ref="A6:B6"/>
    <mergeCell ref="A37:B37"/>
    <mergeCell ref="A41:B41"/>
    <mergeCell ref="A9:B9"/>
    <mergeCell ref="A46:B46"/>
    <mergeCell ref="A47:B47"/>
    <mergeCell ref="A43:B43"/>
    <mergeCell ref="A12:B12"/>
    <mergeCell ref="A15:B15"/>
    <mergeCell ref="A18:B18"/>
    <mergeCell ref="A21:B21"/>
    <mergeCell ref="A25:B25"/>
    <mergeCell ref="A27:B27"/>
    <mergeCell ref="A28:B28"/>
    <mergeCell ref="A31:B31"/>
    <mergeCell ref="A34:B34"/>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82" fitToHeight="0" orientation="landscape" r:id="rId1"/>
  <rowBreaks count="1" manualBreakCount="1">
    <brk id="26" max="16383" man="1"/>
  </rowBreaks>
  <colBreaks count="1" manualBreakCount="1">
    <brk id="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47" activeCellId="12" sqref="A3:B3 F2 B7 B10 B13 B16 B19 B22 B29 B32 B35 B38 A47:B47"/>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Schede'!B16,"non utilizzata")</f>
        <v>5</v>
      </c>
      <c r="D2" s="105" t="s">
        <v>75</v>
      </c>
      <c r="E2" s="106"/>
      <c r="F2" s="67" t="s">
        <v>31</v>
      </c>
      <c r="H2" t="s">
        <v>31</v>
      </c>
    </row>
    <row r="3" spans="1:8" ht="45" customHeight="1" thickBot="1" x14ac:dyDescent="0.35">
      <c r="A3" s="112" t="s">
        <v>5</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2.8333333333333335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VLOOKUP(B35,G48:H54,2,FALSE)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4.25</v>
      </c>
    </row>
    <row r="45" spans="1:8" ht="30" customHeight="1" thickBot="1" x14ac:dyDescent="0.35">
      <c r="A45" s="34"/>
      <c r="B45" s="35"/>
    </row>
    <row r="46" spans="1:8" ht="30" customHeight="1" thickBot="1" x14ac:dyDescent="0.35">
      <c r="A46" s="110" t="s">
        <v>114</v>
      </c>
      <c r="B46" s="118"/>
    </row>
    <row r="47" spans="1:8" ht="80.25" customHeight="1" thickBot="1" x14ac:dyDescent="0.35">
      <c r="A47" s="116" t="s">
        <v>200</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Schede'!B17,"non utilizzata")</f>
        <v>6</v>
      </c>
      <c r="D2" s="105" t="s">
        <v>75</v>
      </c>
      <c r="E2" s="106"/>
      <c r="F2" s="67" t="s">
        <v>31</v>
      </c>
      <c r="H2" t="s">
        <v>31</v>
      </c>
    </row>
    <row r="3" spans="1:8" ht="45" customHeight="1" thickBot="1" x14ac:dyDescent="0.35">
      <c r="A3" s="112" t="s">
        <v>115</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2.3333333333333335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2.916666666666667</v>
      </c>
    </row>
    <row r="45" spans="1:8" ht="30" customHeight="1" thickBot="1" x14ac:dyDescent="0.35">
      <c r="A45" s="34"/>
      <c r="B45" s="35"/>
    </row>
    <row r="46" spans="1:8" ht="30" customHeight="1" thickBot="1" x14ac:dyDescent="0.35">
      <c r="A46" s="110" t="s">
        <v>114</v>
      </c>
      <c r="B46" s="118"/>
    </row>
    <row r="47" spans="1:8" ht="55.5" customHeight="1" thickBot="1" x14ac:dyDescent="0.35">
      <c r="A47" s="116" t="s">
        <v>201</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Schede'!B18,"non utilizzata")</f>
        <v>7</v>
      </c>
      <c r="D2" s="105" t="s">
        <v>75</v>
      </c>
      <c r="E2" s="106"/>
      <c r="F2" s="67" t="s">
        <v>31</v>
      </c>
      <c r="H2" t="s">
        <v>31</v>
      </c>
    </row>
    <row r="3" spans="1:8" ht="45" customHeight="1" thickBot="1" x14ac:dyDescent="0.35">
      <c r="A3" s="112" t="s">
        <v>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3.75</v>
      </c>
    </row>
    <row r="45" spans="1:8" ht="30" customHeight="1" thickBot="1" x14ac:dyDescent="0.35">
      <c r="A45" s="34"/>
      <c r="B45" s="35"/>
    </row>
    <row r="46" spans="1:8" ht="30" customHeight="1" thickBot="1" x14ac:dyDescent="0.35">
      <c r="A46" s="110" t="s">
        <v>114</v>
      </c>
      <c r="B46" s="118"/>
    </row>
    <row r="47" spans="1:8" ht="63.75" customHeight="1" thickBot="1" x14ac:dyDescent="0.35">
      <c r="A47" s="116" t="s">
        <v>202</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fitToHeight="0" orientation="portrait" r:id="rId1"/>
  <rowBreaks count="1" manualBreakCount="1">
    <brk id="26" max="1" man="1"/>
  </rowBreaks>
  <colBreaks count="1" manualBreakCount="1">
    <brk id="2"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Schede'!B19,"non utilizzata")</f>
        <v>8</v>
      </c>
      <c r="D2" s="105" t="s">
        <v>75</v>
      </c>
      <c r="E2" s="106"/>
      <c r="F2" s="67" t="s">
        <v>31</v>
      </c>
      <c r="H2" t="s">
        <v>31</v>
      </c>
    </row>
    <row r="3" spans="1:8" ht="45" customHeight="1" thickBot="1" x14ac:dyDescent="0.35">
      <c r="A3" s="112" t="s">
        <v>116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VLOOKUP(B35,G48:H54,2,FALSE)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3.75</v>
      </c>
    </row>
    <row r="45" spans="1:8" ht="30" customHeight="1" thickBot="1" x14ac:dyDescent="0.35">
      <c r="A45" s="34"/>
      <c r="B45" s="35"/>
    </row>
    <row r="46" spans="1:8" ht="30" customHeight="1" thickBot="1" x14ac:dyDescent="0.35">
      <c r="A46" s="110" t="s">
        <v>114</v>
      </c>
      <c r="B46" s="118"/>
    </row>
    <row r="47" spans="1:8" ht="80.25" customHeight="1" thickBot="1" x14ac:dyDescent="0.35">
      <c r="A47" s="116" t="s">
        <v>203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J9" sqref="J9"/>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Schede'!B20,"non utilizzata")</f>
        <v>9</v>
      </c>
      <c r="D2" s="105" t="s">
        <v>75</v>
      </c>
      <c r="E2" s="106"/>
      <c r="F2" s="67" t="s">
        <v>31</v>
      </c>
      <c r="H2" t="s">
        <v>31</v>
      </c>
    </row>
    <row r="3" spans="1:8" ht="45" customHeight="1" thickBot="1" x14ac:dyDescent="0.35">
      <c r="A3" s="112" t="s">
        <v>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4</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98</v>
      </c>
      <c r="G29" s="11" t="s">
        <v>61</v>
      </c>
      <c r="H29">
        <v>5</v>
      </c>
    </row>
    <row r="30" spans="1:8" ht="30" customHeight="1" thickBot="1" x14ac:dyDescent="0.35">
      <c r="A30" s="15" t="s">
        <v>44</v>
      </c>
      <c r="B30" s="30">
        <f>VLOOKUP(B29,G38:H43,2,FALSE)</f>
        <v>2</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VLOOKUP(B35,G48:H54,2,FALSE)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7</v>
      </c>
    </row>
    <row r="45" spans="1:8" ht="30" customHeight="1" thickBot="1" x14ac:dyDescent="0.35">
      <c r="A45" s="34"/>
      <c r="B45" s="35"/>
    </row>
    <row r="46" spans="1:8" ht="30" customHeight="1" thickBot="1" x14ac:dyDescent="0.35">
      <c r="A46" s="110" t="s">
        <v>114</v>
      </c>
      <c r="B46" s="118"/>
    </row>
    <row r="47" spans="1:8" ht="69" customHeight="1" thickBot="1" x14ac:dyDescent="0.35">
      <c r="A47" s="116" t="s">
        <v>204</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Schede'!B21,"non utilizzata")</f>
        <v>10</v>
      </c>
      <c r="D2" s="105" t="s">
        <v>75</v>
      </c>
      <c r="E2" s="106"/>
      <c r="F2" s="67" t="s">
        <v>31</v>
      </c>
      <c r="H2" t="s">
        <v>31</v>
      </c>
    </row>
    <row r="3" spans="1:8" ht="45" customHeight="1" thickBot="1" x14ac:dyDescent="0.35">
      <c r="A3" s="112" t="s">
        <v>8</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3.8333333333333335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98</v>
      </c>
      <c r="G29" s="11" t="s">
        <v>61</v>
      </c>
      <c r="H29">
        <v>5</v>
      </c>
    </row>
    <row r="30" spans="1:8" ht="30" customHeight="1" thickBot="1" x14ac:dyDescent="0.35">
      <c r="A30" s="15" t="s">
        <v>44</v>
      </c>
      <c r="B30" s="30">
        <f>VLOOKUP(B29,G38:H43,2,FALSE)</f>
        <v>2</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87</v>
      </c>
      <c r="G35" s="11" t="s">
        <v>67</v>
      </c>
      <c r="H35">
        <v>4</v>
      </c>
    </row>
    <row r="36" spans="1:8" ht="30" customHeight="1" thickBot="1" x14ac:dyDescent="0.35">
      <c r="A36" s="15" t="s">
        <v>44</v>
      </c>
      <c r="B36" s="30">
        <f>VLOOKUP(B35,G48:H54,2,FALSE)</f>
        <v>1</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6.7083333333333339</v>
      </c>
    </row>
    <row r="45" spans="1:8" ht="30" customHeight="1" thickBot="1" x14ac:dyDescent="0.35">
      <c r="A45" s="34"/>
      <c r="B45" s="35"/>
    </row>
    <row r="46" spans="1:8" ht="30" customHeight="1" thickBot="1" x14ac:dyDescent="0.35">
      <c r="A46" s="110" t="s">
        <v>114</v>
      </c>
      <c r="B46" s="118"/>
    </row>
    <row r="47" spans="1:8" ht="68.25" customHeight="1" thickBot="1" x14ac:dyDescent="0.35">
      <c r="A47" s="116" t="s">
        <v>204</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B1" sqref="B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Schede'!B22,"non utilizzata")</f>
        <v>11</v>
      </c>
      <c r="D2" s="105" t="s">
        <v>75</v>
      </c>
      <c r="E2" s="106"/>
      <c r="F2" s="67" t="s">
        <v>31</v>
      </c>
      <c r="H2" t="s">
        <v>31</v>
      </c>
    </row>
    <row r="3" spans="1:8" ht="45" customHeight="1" thickBot="1" x14ac:dyDescent="0.35">
      <c r="A3" s="112" t="s">
        <v>9</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108</v>
      </c>
      <c r="G38" s="7" t="s">
        <v>72</v>
      </c>
      <c r="H38" t="s">
        <v>71</v>
      </c>
    </row>
    <row r="39" spans="1:8" ht="30" customHeight="1" thickBot="1" x14ac:dyDescent="0.35">
      <c r="A39" s="15" t="s">
        <v>44</v>
      </c>
      <c r="B39" s="30">
        <f>VLOOKUP(B38,G56:H61,2,FALSE)</f>
        <v>5</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3.5</v>
      </c>
    </row>
    <row r="45" spans="1:8" ht="30" customHeight="1" thickBot="1" x14ac:dyDescent="0.35">
      <c r="A45" s="34"/>
      <c r="B45" s="35"/>
    </row>
    <row r="46" spans="1:8" ht="30" customHeight="1" thickBot="1" x14ac:dyDescent="0.35">
      <c r="A46" s="110" t="s">
        <v>114</v>
      </c>
      <c r="B46" s="118"/>
    </row>
    <row r="47" spans="1:8" ht="34.5" customHeight="1" thickBot="1" x14ac:dyDescent="0.35">
      <c r="A47" s="116" t="s">
        <v>205</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Schede'!B23,"non utilizzata")</f>
        <v>12</v>
      </c>
      <c r="D2" s="105" t="s">
        <v>75</v>
      </c>
      <c r="E2" s="106"/>
      <c r="F2" s="67" t="s">
        <v>31</v>
      </c>
      <c r="H2" t="s">
        <v>31</v>
      </c>
    </row>
    <row r="3" spans="1:8" ht="45" customHeight="1" thickBot="1" x14ac:dyDescent="0.35">
      <c r="A3" s="112" t="s">
        <v>10</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108</v>
      </c>
      <c r="G38" s="7" t="s">
        <v>72</v>
      </c>
      <c r="H38" t="s">
        <v>71</v>
      </c>
    </row>
    <row r="39" spans="1:8" ht="30" customHeight="1" thickBot="1" x14ac:dyDescent="0.35">
      <c r="A39" s="15" t="s">
        <v>44</v>
      </c>
      <c r="B39" s="30">
        <f>VLOOKUP(B38,G56:H61,2,FALSE)</f>
        <v>5</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3.7916666666666665</v>
      </c>
    </row>
    <row r="45" spans="1:8" ht="30" customHeight="1" thickBot="1" x14ac:dyDescent="0.35">
      <c r="A45" s="34"/>
      <c r="B45" s="35"/>
    </row>
    <row r="46" spans="1:8" ht="30" customHeight="1" thickBot="1" x14ac:dyDescent="0.35">
      <c r="A46" s="110" t="s">
        <v>114</v>
      </c>
      <c r="B46" s="118"/>
    </row>
    <row r="47" spans="1:8" ht="69" customHeight="1" thickBot="1" x14ac:dyDescent="0.35">
      <c r="A47" s="116" t="s">
        <v>206</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3" activeCellId="12" sqref="A47:B47 B38 B35 B32 B29 B22 B19 B16 B13 B10 B7 F2 A3:B3"/>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Schede'!B24,"non utilizzata")</f>
        <v>13</v>
      </c>
      <c r="D2" s="105" t="s">
        <v>75</v>
      </c>
      <c r="E2" s="106"/>
      <c r="F2" s="67" t="s">
        <v>31</v>
      </c>
      <c r="H2" t="s">
        <v>31</v>
      </c>
    </row>
    <row r="3" spans="1:8" ht="45" customHeight="1" thickBot="1" x14ac:dyDescent="0.35">
      <c r="A3" s="112" t="s">
        <v>117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2.1666666666666665</v>
      </c>
    </row>
    <row r="45" spans="1:8" ht="30" customHeight="1" thickBot="1" x14ac:dyDescent="0.35">
      <c r="A45" s="34"/>
      <c r="B45" s="35"/>
    </row>
    <row r="46" spans="1:8" ht="30" customHeight="1" thickBot="1" x14ac:dyDescent="0.35">
      <c r="A46" s="110" t="s">
        <v>114</v>
      </c>
      <c r="B46" s="118"/>
    </row>
    <row r="47" spans="1:8" ht="66.75" customHeight="1" thickBot="1" x14ac:dyDescent="0.35">
      <c r="A47" s="116" t="s">
        <v>207</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Schede'!B25,"non utilizzata")</f>
        <v>14</v>
      </c>
      <c r="D2" s="105" t="s">
        <v>75</v>
      </c>
      <c r="E2" s="106"/>
      <c r="F2" s="67" t="s">
        <v>31</v>
      </c>
      <c r="H2" t="s">
        <v>31</v>
      </c>
    </row>
    <row r="3" spans="1:8" ht="45" customHeight="1" thickBot="1" x14ac:dyDescent="0.35">
      <c r="A3" s="112" t="s">
        <v>118</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3.3333333333333335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3.3333333333333335</v>
      </c>
    </row>
    <row r="45" spans="1:8" ht="30" customHeight="1" thickBot="1" x14ac:dyDescent="0.35">
      <c r="A45" s="34"/>
      <c r="B45" s="35"/>
    </row>
    <row r="46" spans="1:8" ht="30" customHeight="1" thickBot="1" x14ac:dyDescent="0.35">
      <c r="A46" s="110" t="s">
        <v>114</v>
      </c>
      <c r="B46" s="118"/>
    </row>
    <row r="47" spans="1:8" ht="84" customHeight="1" thickBot="1" x14ac:dyDescent="0.35">
      <c r="A47" s="116" t="s">
        <v>208</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3" activeCellId="12" sqref="A47:B47 B38 B35 B32 B29 B22 B19 B16 B13 B10 B7 F2 A3:B3"/>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Schede'!B26,"non utilizzata")</f>
        <v>15</v>
      </c>
      <c r="D2" s="105" t="s">
        <v>75</v>
      </c>
      <c r="E2" s="106"/>
      <c r="F2" s="67" t="s">
        <v>31</v>
      </c>
      <c r="H2" t="s">
        <v>31</v>
      </c>
    </row>
    <row r="3" spans="1:8" ht="45" customHeight="1" thickBot="1" x14ac:dyDescent="0.35">
      <c r="A3" s="112" t="s">
        <v>11</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3.1666666666666665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3.958333333333333</v>
      </c>
    </row>
    <row r="45" spans="1:8" ht="30" customHeight="1" thickBot="1" x14ac:dyDescent="0.35">
      <c r="A45" s="34"/>
      <c r="B45" s="35"/>
    </row>
    <row r="46" spans="1:8" ht="30" customHeight="1" thickBot="1" x14ac:dyDescent="0.35">
      <c r="A46" s="110" t="s">
        <v>114</v>
      </c>
      <c r="B46" s="118"/>
    </row>
    <row r="47" spans="1:8" ht="51.75" customHeight="1" thickBot="1" x14ac:dyDescent="0.35">
      <c r="A47" s="116" t="s">
        <v>209</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Schede'!B27,"non utilizzata")</f>
        <v>16</v>
      </c>
      <c r="D2" s="105" t="s">
        <v>75</v>
      </c>
      <c r="E2" s="106"/>
      <c r="F2" s="67" t="s">
        <v>31</v>
      </c>
      <c r="H2" t="s">
        <v>31</v>
      </c>
    </row>
    <row r="3" spans="1:8" ht="45" customHeight="1" thickBot="1" x14ac:dyDescent="0.35">
      <c r="A3" s="112" t="s">
        <v>12</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3.8333333333333335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4.791666666666667</v>
      </c>
    </row>
    <row r="45" spans="1:8" ht="30" customHeight="1" thickBot="1" x14ac:dyDescent="0.35">
      <c r="A45" s="34"/>
      <c r="B45" s="35"/>
    </row>
    <row r="46" spans="1:8" ht="30" customHeight="1" thickBot="1" x14ac:dyDescent="0.35">
      <c r="A46" s="110" t="s">
        <v>114</v>
      </c>
      <c r="B46" s="118"/>
    </row>
    <row r="47" spans="1:8" ht="69" customHeight="1" thickBot="1" x14ac:dyDescent="0.35">
      <c r="A47" s="116" t="s">
        <v>210</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Schede'!B28,"non utilizzata")</f>
        <v>17</v>
      </c>
      <c r="D2" s="105" t="s">
        <v>75</v>
      </c>
      <c r="E2" s="106"/>
      <c r="F2" s="67" t="s">
        <v>31</v>
      </c>
      <c r="H2" t="s">
        <v>31</v>
      </c>
    </row>
    <row r="3" spans="1:8" ht="45" customHeight="1" thickBot="1" x14ac:dyDescent="0.35">
      <c r="A3" s="112" t="s">
        <v>13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66</v>
      </c>
      <c r="G22" s="7" t="s">
        <v>72</v>
      </c>
      <c r="H22" t="s">
        <v>71</v>
      </c>
    </row>
    <row r="23" spans="1:8" ht="30" customHeight="1" thickBot="1" x14ac:dyDescent="0.35">
      <c r="A23" s="15" t="s">
        <v>44</v>
      </c>
      <c r="B23" s="30">
        <f>VLOOKUP(B22,G31:H36,2,FALSE)</f>
        <v>3</v>
      </c>
      <c r="G23" s="11" t="s">
        <v>56</v>
      </c>
      <c r="H23">
        <v>1</v>
      </c>
    </row>
    <row r="24" spans="1:8" ht="30" customHeight="1" thickBot="1" x14ac:dyDescent="0.35">
      <c r="A24" s="19" t="s">
        <v>69</v>
      </c>
      <c r="B24" s="31">
        <f>IFERROR((B8+B11+B14+B17+B20+B23)/6,"-")</f>
        <v>2.6666666666666665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2.6666666666666665</v>
      </c>
    </row>
    <row r="45" spans="1:8" ht="30" customHeight="1" thickBot="1" x14ac:dyDescent="0.35">
      <c r="A45" s="34"/>
      <c r="B45" s="35"/>
    </row>
    <row r="46" spans="1:8" ht="30" customHeight="1" thickBot="1" x14ac:dyDescent="0.35">
      <c r="A46" s="110" t="s">
        <v>114</v>
      </c>
      <c r="B46" s="118"/>
    </row>
    <row r="47" spans="1:8" ht="84" customHeight="1" thickBot="1" x14ac:dyDescent="0.35">
      <c r="A47" s="116" t="s">
        <v>211</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Schede'!B29,"non utilizzata")</f>
        <v>18</v>
      </c>
      <c r="D2" s="105" t="s">
        <v>75</v>
      </c>
      <c r="E2" s="106"/>
      <c r="F2" s="67" t="s">
        <v>31</v>
      </c>
      <c r="H2" t="s">
        <v>31</v>
      </c>
    </row>
    <row r="3" spans="1:8" ht="45" customHeight="1" thickBot="1" x14ac:dyDescent="0.35">
      <c r="A3" s="112" t="s">
        <v>14</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1.8333333333333333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101</v>
      </c>
      <c r="G29" s="11" t="s">
        <v>61</v>
      </c>
      <c r="H29">
        <v>5</v>
      </c>
    </row>
    <row r="30" spans="1:8" ht="30" customHeight="1" thickBot="1" x14ac:dyDescent="0.35">
      <c r="A30" s="15" t="s">
        <v>44</v>
      </c>
      <c r="B30" s="30">
        <f>VLOOKUP(B29,G38:H43,2,FALSE)</f>
        <v>5</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2.25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4.125</v>
      </c>
    </row>
    <row r="45" spans="1:8" ht="30" customHeight="1" thickBot="1" x14ac:dyDescent="0.35">
      <c r="A45" s="34"/>
      <c r="B45" s="35"/>
    </row>
    <row r="46" spans="1:8" ht="30" customHeight="1" thickBot="1" x14ac:dyDescent="0.35">
      <c r="A46" s="110" t="s">
        <v>114</v>
      </c>
      <c r="B46" s="118"/>
    </row>
    <row r="47" spans="1:8" ht="81" customHeight="1" thickBot="1" x14ac:dyDescent="0.35">
      <c r="A47" s="116" t="s">
        <v>212</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Schede'!B30,"non utilizzata")</f>
        <v>19</v>
      </c>
      <c r="D2" s="105" t="s">
        <v>75</v>
      </c>
      <c r="E2" s="106"/>
      <c r="F2" s="67" t="s">
        <v>31</v>
      </c>
      <c r="H2" t="s">
        <v>31</v>
      </c>
    </row>
    <row r="3" spans="1:8" ht="45" customHeight="1" thickBot="1" x14ac:dyDescent="0.35">
      <c r="A3" s="112" t="s">
        <v>15</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2.1666666666666665</v>
      </c>
    </row>
    <row r="45" spans="1:8" ht="30" customHeight="1" thickBot="1" x14ac:dyDescent="0.35">
      <c r="A45" s="34"/>
      <c r="B45" s="35"/>
    </row>
    <row r="46" spans="1:8" ht="30" customHeight="1" thickBot="1" x14ac:dyDescent="0.35">
      <c r="A46" s="110" t="s">
        <v>114</v>
      </c>
      <c r="B46" s="118"/>
    </row>
    <row r="47" spans="1:8" ht="40.5" customHeight="1" thickBot="1" x14ac:dyDescent="0.35">
      <c r="A47" s="116" t="s">
        <v>213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Schede'!B31,"non utilizzata")</f>
        <v>20</v>
      </c>
      <c r="D2" s="105" t="s">
        <v>75</v>
      </c>
      <c r="E2" s="106"/>
      <c r="F2" s="67" t="s">
        <v>31</v>
      </c>
      <c r="H2" t="s">
        <v>31</v>
      </c>
    </row>
    <row r="3" spans="1:8" ht="45" customHeight="1" thickBot="1" x14ac:dyDescent="0.35">
      <c r="A3" s="112" t="s">
        <v>119</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66</v>
      </c>
      <c r="G22" s="7" t="s">
        <v>72</v>
      </c>
      <c r="H22" t="s">
        <v>71</v>
      </c>
    </row>
    <row r="23" spans="1:8" ht="30" customHeight="1" thickBot="1" x14ac:dyDescent="0.35">
      <c r="A23" s="15" t="s">
        <v>44</v>
      </c>
      <c r="B23" s="30">
        <f>VLOOKUP(B22,G31:H36,2,FALSE)</f>
        <v>3</v>
      </c>
      <c r="G23" s="11" t="s">
        <v>56</v>
      </c>
      <c r="H23">
        <v>1</v>
      </c>
    </row>
    <row r="24" spans="1:8" ht="30" customHeight="1" thickBot="1" x14ac:dyDescent="0.35">
      <c r="A24" s="19" t="s">
        <v>69</v>
      </c>
      <c r="B24" s="31">
        <f>IFERROR((B8+B11+B14+B17+B20+B23)/6,"-")</f>
        <v>2.8333333333333335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3.541666666666667</v>
      </c>
    </row>
    <row r="45" spans="1:8" ht="30" customHeight="1" thickBot="1" x14ac:dyDescent="0.35">
      <c r="A45" s="34"/>
      <c r="B45" s="35"/>
    </row>
    <row r="46" spans="1:8" ht="30" customHeight="1" thickBot="1" x14ac:dyDescent="0.35">
      <c r="A46" s="110" t="s">
        <v>114</v>
      </c>
      <c r="B46" s="118"/>
    </row>
    <row r="47" spans="1:8" ht="40.5" customHeight="1" thickBot="1" x14ac:dyDescent="0.35">
      <c r="A47" s="116" t="s">
        <v>213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Schede'!B32,"non utilizzata")</f>
        <v>21</v>
      </c>
      <c r="D2" s="105" t="s">
        <v>75</v>
      </c>
      <c r="E2" s="106"/>
      <c r="F2" s="67" t="s">
        <v>31</v>
      </c>
      <c r="H2" t="s">
        <v>31</v>
      </c>
    </row>
    <row r="3" spans="1:8" ht="45" customHeight="1" thickBot="1" x14ac:dyDescent="0.35">
      <c r="A3" s="112" t="s">
        <v>120</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68</v>
      </c>
      <c r="G22" s="7" t="s">
        <v>72</v>
      </c>
      <c r="H22" t="s">
        <v>71</v>
      </c>
    </row>
    <row r="23" spans="1:8" ht="30" customHeight="1" thickBot="1" x14ac:dyDescent="0.35">
      <c r="A23" s="15" t="s">
        <v>44</v>
      </c>
      <c r="B23" s="30">
        <f>VLOOKUP(B22,G31:H36,2,FALSE)</f>
        <v>5</v>
      </c>
      <c r="G23" s="11" t="s">
        <v>56</v>
      </c>
      <c r="H23">
        <v>1</v>
      </c>
    </row>
    <row r="24" spans="1:8" ht="30" customHeight="1" thickBot="1" x14ac:dyDescent="0.35">
      <c r="A24" s="19" t="s">
        <v>69</v>
      </c>
      <c r="B24" s="31">
        <f>IFERROR((B8+B11+B14+B17+B20+B23)/6,"-")</f>
        <v>3.3333333333333335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4.166666666666667</v>
      </c>
    </row>
    <row r="45" spans="1:8" ht="30" customHeight="1" thickBot="1" x14ac:dyDescent="0.35">
      <c r="A45" s="34"/>
      <c r="B45" s="35"/>
    </row>
    <row r="46" spans="1:8" ht="30" customHeight="1" thickBot="1" x14ac:dyDescent="0.35">
      <c r="A46" s="110" t="s">
        <v>114</v>
      </c>
      <c r="B46" s="118"/>
    </row>
    <row r="47" spans="1:8" ht="66" customHeight="1" thickBot="1" x14ac:dyDescent="0.35">
      <c r="A47" s="116" t="s">
        <v>214</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Schede'!B33,"non utilizzata")</f>
        <v>22</v>
      </c>
      <c r="D2" s="105" t="s">
        <v>75</v>
      </c>
      <c r="E2" s="106"/>
      <c r="F2" s="67" t="s">
        <v>31</v>
      </c>
      <c r="H2" t="s">
        <v>31</v>
      </c>
    </row>
    <row r="3" spans="1:8" ht="45" customHeight="1" thickBot="1" x14ac:dyDescent="0.35">
      <c r="A3" s="112" t="s">
        <v>121</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2.1666666666666665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2.1666666666666665</v>
      </c>
    </row>
    <row r="45" spans="1:8" ht="30" customHeight="1" thickBot="1" x14ac:dyDescent="0.35">
      <c r="A45" s="34"/>
      <c r="B45" s="35"/>
    </row>
    <row r="46" spans="1:8" ht="30" customHeight="1" thickBot="1" x14ac:dyDescent="0.35">
      <c r="A46" s="110" t="s">
        <v>114</v>
      </c>
      <c r="B46" s="118"/>
    </row>
    <row r="47" spans="1:8" ht="54.75" customHeight="1" thickBot="1" x14ac:dyDescent="0.35">
      <c r="A47" s="116" t="s">
        <v>215</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43" zoomScaleNormal="100" zoomScaleSheetLayoutView="100" workbookViewId="0">
      <selection activeCell="A47" sqref="A47:B47"/>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Schede'!B34,"non utilizzata")</f>
        <v>23</v>
      </c>
      <c r="D2" s="105" t="s">
        <v>75</v>
      </c>
      <c r="E2" s="106"/>
      <c r="F2" s="67" t="s">
        <v>31</v>
      </c>
      <c r="H2" t="s">
        <v>31</v>
      </c>
    </row>
    <row r="3" spans="1:8" ht="45" customHeight="1" thickBot="1" x14ac:dyDescent="0.35">
      <c r="A3" s="112" t="s">
        <v>16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v>
      </c>
    </row>
    <row r="45" spans="1:8" ht="30" customHeight="1" thickBot="1" x14ac:dyDescent="0.35">
      <c r="A45" s="34"/>
      <c r="B45" s="35"/>
    </row>
    <row r="46" spans="1:8" ht="30" customHeight="1" thickBot="1" x14ac:dyDescent="0.35">
      <c r="A46" s="110" t="s">
        <v>114</v>
      </c>
      <c r="B46" s="118"/>
    </row>
    <row r="47" spans="1:8" ht="84" customHeight="1" thickBot="1" x14ac:dyDescent="0.35">
      <c r="A47" s="116" t="s">
        <v>217</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Schede'!B35,"non utilizzata")</f>
        <v>24</v>
      </c>
      <c r="D2" s="105" t="s">
        <v>75</v>
      </c>
      <c r="E2" s="106"/>
      <c r="F2" s="67" t="s">
        <v>31</v>
      </c>
      <c r="H2" t="s">
        <v>31</v>
      </c>
    </row>
    <row r="3" spans="1:8" ht="45" customHeight="1" thickBot="1" x14ac:dyDescent="0.35">
      <c r="A3" s="112" t="s">
        <v>252</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4.375</v>
      </c>
    </row>
    <row r="45" spans="1:8" ht="30" customHeight="1" thickBot="1" x14ac:dyDescent="0.35">
      <c r="A45" s="34"/>
      <c r="B45" s="35"/>
    </row>
    <row r="46" spans="1:8" ht="30" customHeight="1" thickBot="1" x14ac:dyDescent="0.35">
      <c r="A46" s="110" t="s">
        <v>114</v>
      </c>
      <c r="B46" s="118"/>
    </row>
    <row r="47" spans="1:8" ht="67.5" customHeight="1" thickBot="1" x14ac:dyDescent="0.35">
      <c r="A47" s="116" t="s">
        <v>240</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Schede'!B36,"non utilizzata")</f>
        <v>25</v>
      </c>
      <c r="D2" s="105" t="s">
        <v>75</v>
      </c>
      <c r="E2" s="106"/>
      <c r="F2" s="67" t="s">
        <v>31</v>
      </c>
      <c r="H2" t="s">
        <v>31</v>
      </c>
    </row>
    <row r="3" spans="1:8" ht="45" customHeight="1" thickBot="1" x14ac:dyDescent="0.35">
      <c r="A3" s="112" t="s">
        <v>253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4.375</v>
      </c>
    </row>
    <row r="45" spans="1:8" ht="30" customHeight="1" thickBot="1" x14ac:dyDescent="0.35">
      <c r="A45" s="34"/>
      <c r="B45" s="35"/>
    </row>
    <row r="46" spans="1:8" ht="30" customHeight="1" thickBot="1" x14ac:dyDescent="0.35">
      <c r="A46" s="110" t="s">
        <v>114</v>
      </c>
      <c r="B46" s="118"/>
    </row>
    <row r="47" spans="1:8" ht="65.25" customHeight="1" thickBot="1" x14ac:dyDescent="0.35">
      <c r="A47" s="116" t="s">
        <v>241</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28" zoomScaleNormal="100" zoomScaleSheetLayoutView="100" workbookViewId="0"/>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Schede'!B37,"non utilizzata")</f>
        <v>26</v>
      </c>
      <c r="D2" s="105" t="s">
        <v>75</v>
      </c>
      <c r="E2" s="106"/>
      <c r="F2" s="67" t="s">
        <v>31</v>
      </c>
      <c r="H2" t="s">
        <v>31</v>
      </c>
    </row>
    <row r="3" spans="1:8" ht="45" customHeight="1" thickBot="1" x14ac:dyDescent="0.35">
      <c r="A3" s="112" t="s">
        <v>254</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4.375</v>
      </c>
    </row>
    <row r="45" spans="1:8" ht="30" customHeight="1" thickBot="1" x14ac:dyDescent="0.35">
      <c r="A45" s="34"/>
      <c r="B45" s="35"/>
    </row>
    <row r="46" spans="1:8" ht="30" customHeight="1" thickBot="1" x14ac:dyDescent="0.35">
      <c r="A46" s="110" t="s">
        <v>114</v>
      </c>
      <c r="B46" s="118"/>
    </row>
    <row r="47" spans="1:8" ht="65.25" customHeight="1" thickBot="1" x14ac:dyDescent="0.35">
      <c r="A47" s="116" t="s">
        <v>242</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Schede'!B38,"non utilizzata")</f>
        <v>27</v>
      </c>
      <c r="D2" s="105" t="s">
        <v>75</v>
      </c>
      <c r="E2" s="106"/>
      <c r="F2" s="67" t="s">
        <v>31</v>
      </c>
      <c r="H2" t="s">
        <v>31</v>
      </c>
    </row>
    <row r="3" spans="1:8" ht="45" customHeight="1" thickBot="1" x14ac:dyDescent="0.35">
      <c r="A3" s="112" t="s">
        <v>255</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4.375</v>
      </c>
    </row>
    <row r="45" spans="1:8" ht="30" customHeight="1" thickBot="1" x14ac:dyDescent="0.35">
      <c r="A45" s="34"/>
      <c r="B45" s="35"/>
    </row>
    <row r="46" spans="1:8" ht="30" customHeight="1" thickBot="1" x14ac:dyDescent="0.35">
      <c r="A46" s="110" t="s">
        <v>114</v>
      </c>
      <c r="B46" s="118"/>
    </row>
    <row r="47" spans="1:8" ht="61.5" customHeight="1" thickBot="1" x14ac:dyDescent="0.35">
      <c r="A47" s="116" t="s">
        <v>242</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3" sqref="A3:B3"/>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Schede'!B39,"non utilizzata")</f>
        <v>28</v>
      </c>
      <c r="D2" s="105" t="s">
        <v>75</v>
      </c>
      <c r="E2" s="106"/>
      <c r="F2" s="67" t="s">
        <v>31</v>
      </c>
      <c r="H2" t="s">
        <v>31</v>
      </c>
    </row>
    <row r="3" spans="1:8" ht="45" customHeight="1" thickBot="1" x14ac:dyDescent="0.35">
      <c r="A3" s="112" t="s">
        <v>256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4.375</v>
      </c>
    </row>
    <row r="45" spans="1:8" ht="30" customHeight="1" thickBot="1" x14ac:dyDescent="0.35">
      <c r="A45" s="34"/>
      <c r="B45" s="35"/>
    </row>
    <row r="46" spans="1:8" ht="30" customHeight="1" thickBot="1" x14ac:dyDescent="0.35">
      <c r="A46" s="110" t="s">
        <v>114</v>
      </c>
      <c r="B46" s="118"/>
    </row>
    <row r="47" spans="1:8" ht="76.5" customHeight="1" thickBot="1" x14ac:dyDescent="0.35">
      <c r="A47" s="116" t="s">
        <v>243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Schede'!B40,"non utilizzata")</f>
        <v>29</v>
      </c>
      <c r="D2" s="105" t="s">
        <v>75</v>
      </c>
      <c r="E2" s="106"/>
      <c r="F2" s="67" t="s">
        <v>31</v>
      </c>
      <c r="H2" t="s">
        <v>31</v>
      </c>
    </row>
    <row r="3" spans="1:8" ht="45" customHeight="1" thickBot="1" x14ac:dyDescent="0.35">
      <c r="A3" s="112" t="s">
        <v>17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61</v>
      </c>
      <c r="G19" s="11" t="s">
        <v>52</v>
      </c>
      <c r="H19">
        <v>3</v>
      </c>
    </row>
    <row r="20" spans="1:8" ht="30" customHeight="1" thickBot="1" x14ac:dyDescent="0.35">
      <c r="A20" s="15" t="s">
        <v>44</v>
      </c>
      <c r="B20" s="30">
        <f>VLOOKUP(B19,G27:H29,2,FALSE)</f>
        <v>5</v>
      </c>
      <c r="G20" s="11" t="s">
        <v>53</v>
      </c>
      <c r="H20">
        <v>5</v>
      </c>
    </row>
    <row r="21" spans="1:8" ht="30" customHeight="1" x14ac:dyDescent="0.3">
      <c r="A21" s="103" t="s">
        <v>62</v>
      </c>
      <c r="B21" s="104"/>
    </row>
    <row r="22" spans="1:8" ht="30" customHeight="1" thickBot="1" x14ac:dyDescent="0.35">
      <c r="A22" s="29" t="s">
        <v>63</v>
      </c>
      <c r="B22" s="65" t="s">
        <v>68</v>
      </c>
      <c r="G22" s="7" t="s">
        <v>72</v>
      </c>
      <c r="H22" t="s">
        <v>71</v>
      </c>
    </row>
    <row r="23" spans="1:8" ht="30" customHeight="1" thickBot="1" x14ac:dyDescent="0.35">
      <c r="A23" s="15" t="s">
        <v>44</v>
      </c>
      <c r="B23" s="30">
        <f>VLOOKUP(B22,G31:H36,2,FALSE)</f>
        <v>5</v>
      </c>
      <c r="G23" s="11" t="s">
        <v>56</v>
      </c>
      <c r="H23">
        <v>1</v>
      </c>
    </row>
    <row r="24" spans="1:8" ht="30" customHeight="1" thickBot="1" x14ac:dyDescent="0.35">
      <c r="A24" s="19" t="s">
        <v>69</v>
      </c>
      <c r="B24" s="31">
        <f>IFERROR((B8+B11+B14+B17+B20+B23)/6,"-")</f>
        <v>3.6666666666666665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4.583333333333333</v>
      </c>
    </row>
    <row r="45" spans="1:8" ht="30" customHeight="1" thickBot="1" x14ac:dyDescent="0.35">
      <c r="A45" s="34"/>
      <c r="B45" s="35"/>
    </row>
    <row r="46" spans="1:8" ht="30" customHeight="1" thickBot="1" x14ac:dyDescent="0.35">
      <c r="A46" s="110" t="s">
        <v>114</v>
      </c>
      <c r="B46" s="118"/>
    </row>
    <row r="47" spans="1:8" ht="66.75" customHeight="1" thickBot="1" x14ac:dyDescent="0.35">
      <c r="A47" s="116" t="s">
        <v>219</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Schede'!B41,"non utilizzata")</f>
        <v>30</v>
      </c>
      <c r="D2" s="105" t="s">
        <v>75</v>
      </c>
      <c r="E2" s="106"/>
      <c r="F2" s="67" t="s">
        <v>31</v>
      </c>
      <c r="H2" t="s">
        <v>31</v>
      </c>
    </row>
    <row r="3" spans="1:8" ht="45" customHeight="1" thickBot="1" x14ac:dyDescent="0.35">
      <c r="A3" s="112" t="s">
        <v>122</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1.1666666666666667</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105</v>
      </c>
      <c r="G38" s="7" t="s">
        <v>72</v>
      </c>
      <c r="H38" t="s">
        <v>71</v>
      </c>
    </row>
    <row r="39" spans="1:8" ht="30" customHeight="1" thickBot="1" x14ac:dyDescent="0.35">
      <c r="A39" s="15" t="s">
        <v>44</v>
      </c>
      <c r="B39" s="30">
        <f>VLOOKUP(B38,G56:H61,2,FALSE)</f>
        <v>1</v>
      </c>
      <c r="G39" s="7" t="s">
        <v>97</v>
      </c>
      <c r="H39">
        <v>1</v>
      </c>
    </row>
    <row r="40" spans="1:8" ht="30" customHeight="1" thickBot="1" x14ac:dyDescent="0.35">
      <c r="A40" s="32" t="s">
        <v>94</v>
      </c>
      <c r="B40" s="31">
        <f>IFERROR((B30+B33+B36+B39)/4,"-")</f>
        <v>0.75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0.875</v>
      </c>
    </row>
    <row r="45" spans="1:8" ht="30" customHeight="1" thickBot="1" x14ac:dyDescent="0.35">
      <c r="A45" s="34"/>
      <c r="B45" s="35"/>
    </row>
    <row r="46" spans="1:8" ht="30" customHeight="1" thickBot="1" x14ac:dyDescent="0.35">
      <c r="A46" s="110" t="s">
        <v>114</v>
      </c>
      <c r="B46" s="118"/>
    </row>
    <row r="47" spans="1:8" ht="30" customHeight="1" thickBot="1" x14ac:dyDescent="0.35">
      <c r="A47" s="116" t="s">
        <v>220</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Schede'!B42,"non utilizzata")</f>
        <v>31</v>
      </c>
      <c r="D2" s="105" t="s">
        <v>75</v>
      </c>
      <c r="E2" s="106"/>
      <c r="F2" s="67" t="s">
        <v>31</v>
      </c>
      <c r="H2" t="s">
        <v>31</v>
      </c>
    </row>
    <row r="3" spans="1:8" ht="45" customHeight="1" thickBot="1" x14ac:dyDescent="0.35">
      <c r="A3" s="112" t="s">
        <v>123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1.1666666666666667</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105</v>
      </c>
      <c r="G38" s="7" t="s">
        <v>72</v>
      </c>
      <c r="H38" t="s">
        <v>71</v>
      </c>
    </row>
    <row r="39" spans="1:8" ht="30" customHeight="1" thickBot="1" x14ac:dyDescent="0.35">
      <c r="A39" s="15" t="s">
        <v>44</v>
      </c>
      <c r="B39" s="30">
        <f>VLOOKUP(B38,G56:H61,2,FALSE)</f>
        <v>1</v>
      </c>
      <c r="G39" s="7" t="s">
        <v>97</v>
      </c>
      <c r="H39">
        <v>1</v>
      </c>
    </row>
    <row r="40" spans="1:8" ht="30" customHeight="1" thickBot="1" x14ac:dyDescent="0.35">
      <c r="A40" s="32" t="s">
        <v>94</v>
      </c>
      <c r="B40" s="31">
        <f>IFERROR((B30+B33+B36+B39)/4,"-")</f>
        <v>0.75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0.875</v>
      </c>
    </row>
    <row r="45" spans="1:8" ht="30" customHeight="1" thickBot="1" x14ac:dyDescent="0.35">
      <c r="A45" s="34"/>
      <c r="B45" s="35"/>
    </row>
    <row r="46" spans="1:8" ht="30" customHeight="1" thickBot="1" x14ac:dyDescent="0.35">
      <c r="A46" s="110" t="s">
        <v>114</v>
      </c>
      <c r="B46" s="118"/>
    </row>
    <row r="47" spans="1:8" ht="30" customHeight="1" thickBot="1" x14ac:dyDescent="0.35">
      <c r="A47" s="116" t="s">
        <v>221</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Schede'!B43,"non utilizzata")</f>
        <v>32</v>
      </c>
      <c r="D2" s="105" t="s">
        <v>75</v>
      </c>
      <c r="E2" s="106"/>
      <c r="F2" s="67" t="s">
        <v>31</v>
      </c>
      <c r="H2" t="s">
        <v>31</v>
      </c>
    </row>
    <row r="3" spans="1:8" ht="45" customHeight="1" thickBot="1" x14ac:dyDescent="0.35">
      <c r="A3" s="112" t="s">
        <v>18</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2.1666666666666665</v>
      </c>
    </row>
    <row r="45" spans="1:8" ht="30" customHeight="1" thickBot="1" x14ac:dyDescent="0.35">
      <c r="A45" s="34"/>
      <c r="B45" s="35"/>
    </row>
    <row r="46" spans="1:8" ht="30" customHeight="1" thickBot="1" x14ac:dyDescent="0.35">
      <c r="A46" s="110" t="s">
        <v>114</v>
      </c>
      <c r="B46" s="118"/>
    </row>
    <row r="47" spans="1:8" ht="62.25" customHeight="1" thickBot="1" x14ac:dyDescent="0.35">
      <c r="A47" s="116" t="s">
        <v>223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Schede'!B44,"non utilizzata")</f>
        <v>33</v>
      </c>
      <c r="D2" s="105" t="s">
        <v>75</v>
      </c>
      <c r="E2" s="106"/>
      <c r="F2" s="67" t="s">
        <v>31</v>
      </c>
      <c r="H2" t="s">
        <v>31</v>
      </c>
    </row>
    <row r="3" spans="1:8" ht="45" customHeight="1" thickBot="1" x14ac:dyDescent="0.35">
      <c r="A3" s="112" t="s">
        <v>19</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3.125</v>
      </c>
    </row>
    <row r="45" spans="1:8" ht="30" customHeight="1" thickBot="1" x14ac:dyDescent="0.35">
      <c r="A45" s="34"/>
      <c r="B45" s="35"/>
    </row>
    <row r="46" spans="1:8" ht="30" customHeight="1" thickBot="1" x14ac:dyDescent="0.35">
      <c r="A46" s="110" t="s">
        <v>114</v>
      </c>
      <c r="B46" s="118"/>
    </row>
    <row r="47" spans="1:8" ht="37.5" customHeight="1" thickBot="1" x14ac:dyDescent="0.35">
      <c r="A47" s="116" t="s">
        <v>224</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Schede'!B45,"non utilizzata")</f>
        <v>34</v>
      </c>
      <c r="D2" s="105" t="s">
        <v>75</v>
      </c>
      <c r="E2" s="106"/>
      <c r="F2" s="67" t="s">
        <v>31</v>
      </c>
      <c r="H2" t="s">
        <v>31</v>
      </c>
    </row>
    <row r="3" spans="1:8" ht="45" customHeight="1" thickBot="1" x14ac:dyDescent="0.35">
      <c r="A3" s="112" t="s">
        <v>124</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3.75</v>
      </c>
    </row>
    <row r="45" spans="1:8" ht="30" customHeight="1" thickBot="1" x14ac:dyDescent="0.35">
      <c r="A45" s="34"/>
      <c r="B45" s="35"/>
    </row>
    <row r="46" spans="1:8" ht="30" customHeight="1" thickBot="1" x14ac:dyDescent="0.35">
      <c r="A46" s="110" t="s">
        <v>114</v>
      </c>
      <c r="B46" s="118"/>
    </row>
    <row r="47" spans="1:8" ht="51" customHeight="1" thickBot="1" x14ac:dyDescent="0.35">
      <c r="A47" s="116" t="s">
        <v>225</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Schede'!B46,"non utilizzata")</f>
        <v>35</v>
      </c>
      <c r="D2" s="105" t="s">
        <v>75</v>
      </c>
      <c r="E2" s="106"/>
      <c r="F2" s="67" t="s">
        <v>31</v>
      </c>
      <c r="H2" t="s">
        <v>31</v>
      </c>
    </row>
    <row r="3" spans="1:8" ht="45" customHeight="1" thickBot="1" x14ac:dyDescent="0.35">
      <c r="A3" s="112" t="s">
        <v>20</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2.6666666666666665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3.333333333333333</v>
      </c>
    </row>
    <row r="45" spans="1:8" ht="30" customHeight="1" thickBot="1" x14ac:dyDescent="0.35">
      <c r="A45" s="34"/>
      <c r="B45" s="35"/>
    </row>
    <row r="46" spans="1:8" ht="30" customHeight="1" thickBot="1" x14ac:dyDescent="0.35">
      <c r="A46" s="110" t="s">
        <v>114</v>
      </c>
      <c r="B46" s="118"/>
    </row>
    <row r="47" spans="1:8" ht="47.25" customHeight="1" thickBot="1" x14ac:dyDescent="0.35">
      <c r="A47" s="116" t="s">
        <v>226</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Schede'!B47,"non utilizzata")</f>
        <v>36</v>
      </c>
      <c r="D2" s="105" t="s">
        <v>75</v>
      </c>
      <c r="E2" s="106"/>
      <c r="F2" s="67" t="s">
        <v>31</v>
      </c>
      <c r="H2" t="s">
        <v>31</v>
      </c>
    </row>
    <row r="3" spans="1:8" ht="45" customHeight="1" thickBot="1" x14ac:dyDescent="0.35">
      <c r="A3" s="112" t="s">
        <v>125</v>
      </c>
      <c r="B3" s="113"/>
      <c r="F3" s="68"/>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3.125</v>
      </c>
    </row>
    <row r="45" spans="1:8" ht="30" customHeight="1" thickBot="1" x14ac:dyDescent="0.35">
      <c r="A45" s="34"/>
      <c r="B45" s="35"/>
    </row>
    <row r="46" spans="1:8" ht="30" customHeight="1" thickBot="1" x14ac:dyDescent="0.35">
      <c r="A46" s="110" t="s">
        <v>114</v>
      </c>
      <c r="B46" s="118"/>
    </row>
    <row r="47" spans="1:8" ht="33" customHeight="1" thickBot="1" x14ac:dyDescent="0.35">
      <c r="A47" s="116" t="s">
        <v>227</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Schede'!B48,"non utilizzata")</f>
        <v>37</v>
      </c>
      <c r="D2" s="105" t="s">
        <v>75</v>
      </c>
      <c r="E2" s="106"/>
      <c r="F2" s="67" t="s">
        <v>31</v>
      </c>
      <c r="H2" t="s">
        <v>31</v>
      </c>
    </row>
    <row r="3" spans="1:8" ht="45" customHeight="1" thickBot="1" x14ac:dyDescent="0.35">
      <c r="A3" s="112" t="s">
        <v>126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1.3333333333333333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108</v>
      </c>
      <c r="G38" s="7" t="s">
        <v>72</v>
      </c>
      <c r="H38" t="s">
        <v>71</v>
      </c>
    </row>
    <row r="39" spans="1:8" ht="30" customHeight="1" thickBot="1" x14ac:dyDescent="0.35">
      <c r="A39" s="15" t="s">
        <v>44</v>
      </c>
      <c r="B39" s="30">
        <f>VLOOKUP(B38,G56:H61,2,FALSE)</f>
        <v>5</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2.333333333333333</v>
      </c>
    </row>
    <row r="45" spans="1:8" ht="30" customHeight="1" thickBot="1" x14ac:dyDescent="0.35">
      <c r="A45" s="34"/>
      <c r="B45" s="35"/>
    </row>
    <row r="46" spans="1:8" ht="30" customHeight="1" thickBot="1" x14ac:dyDescent="0.35">
      <c r="A46" s="110" t="s">
        <v>114</v>
      </c>
      <c r="B46" s="118"/>
    </row>
    <row r="47" spans="1:8" ht="30" customHeight="1" thickBot="1" x14ac:dyDescent="0.35">
      <c r="A47" s="119" t="s">
        <v>228</v>
      </c>
      <c r="B47" s="120"/>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Schede'!B49,"non utilizzata")</f>
        <v>38</v>
      </c>
      <c r="D2" s="105" t="s">
        <v>75</v>
      </c>
      <c r="E2" s="106"/>
      <c r="F2" s="67" t="s">
        <v>31</v>
      </c>
      <c r="H2" t="s">
        <v>31</v>
      </c>
    </row>
    <row r="3" spans="1:8" ht="45" customHeight="1" thickBot="1" x14ac:dyDescent="0.35">
      <c r="A3" s="112" t="s">
        <v>127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1.3333333333333333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1.6666666666666665</v>
      </c>
    </row>
    <row r="45" spans="1:8" ht="30" customHeight="1" thickBot="1" x14ac:dyDescent="0.35">
      <c r="A45" s="34"/>
      <c r="B45" s="35"/>
    </row>
    <row r="46" spans="1:8" ht="30" customHeight="1" thickBot="1" x14ac:dyDescent="0.35">
      <c r="A46" s="110" t="s">
        <v>114</v>
      </c>
      <c r="B46" s="118"/>
    </row>
    <row r="47" spans="1:8" ht="30" customHeight="1" thickBot="1" x14ac:dyDescent="0.35">
      <c r="A47" s="119" t="s">
        <v>228</v>
      </c>
      <c r="B47" s="120"/>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Schede'!B50,"non utilizzata")</f>
        <v>39</v>
      </c>
      <c r="D2" s="105" t="s">
        <v>75</v>
      </c>
      <c r="E2" s="106"/>
      <c r="F2" s="67" t="s">
        <v>31</v>
      </c>
      <c r="H2" t="s">
        <v>31</v>
      </c>
    </row>
    <row r="3" spans="1:8" ht="45" customHeight="1" thickBot="1" x14ac:dyDescent="0.35">
      <c r="A3" s="112" t="s">
        <v>128</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66</v>
      </c>
      <c r="G22" s="7" t="s">
        <v>72</v>
      </c>
      <c r="H22" t="s">
        <v>71</v>
      </c>
    </row>
    <row r="23" spans="1:8" ht="30" customHeight="1" thickBot="1" x14ac:dyDescent="0.35">
      <c r="A23" s="15" t="s">
        <v>44</v>
      </c>
      <c r="B23" s="30">
        <f>VLOOKUP(B22,G31:H36,2,FALSE)</f>
        <v>3</v>
      </c>
      <c r="G23" s="11" t="s">
        <v>56</v>
      </c>
      <c r="H23">
        <v>1</v>
      </c>
    </row>
    <row r="24" spans="1:8" ht="30" customHeight="1" thickBot="1" x14ac:dyDescent="0.35">
      <c r="A24" s="19" t="s">
        <v>69</v>
      </c>
      <c r="B24" s="31">
        <f>IFERROR((B8+B11+B14+B17+B20+B23)/6,"-")</f>
        <v>3.3333333333333335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108</v>
      </c>
      <c r="G38" s="7" t="s">
        <v>72</v>
      </c>
      <c r="H38" t="s">
        <v>71</v>
      </c>
    </row>
    <row r="39" spans="1:8" ht="30" customHeight="1" thickBot="1" x14ac:dyDescent="0.35">
      <c r="A39" s="15" t="s">
        <v>44</v>
      </c>
      <c r="B39" s="30">
        <f>VLOOKUP(B38,G56:H61,2,FALSE)</f>
        <v>5</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5.8333333333333339</v>
      </c>
    </row>
    <row r="45" spans="1:8" ht="30" customHeight="1" thickBot="1" x14ac:dyDescent="0.35">
      <c r="A45" s="34"/>
      <c r="B45" s="35"/>
    </row>
    <row r="46" spans="1:8" ht="30" customHeight="1" thickBot="1" x14ac:dyDescent="0.35">
      <c r="A46" s="110" t="s">
        <v>114</v>
      </c>
      <c r="B46" s="118"/>
    </row>
    <row r="47" spans="1:8" ht="80.25" customHeight="1" thickBot="1" x14ac:dyDescent="0.35">
      <c r="A47" s="116" t="s">
        <v>229</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Schede'!B51,"non utilizzata")</f>
        <v>40</v>
      </c>
      <c r="D2" s="105" t="s">
        <v>75</v>
      </c>
      <c r="E2" s="106"/>
      <c r="F2" s="67" t="s">
        <v>31</v>
      </c>
      <c r="H2" t="s">
        <v>31</v>
      </c>
    </row>
    <row r="3" spans="1:8" ht="45" customHeight="1" thickBot="1" x14ac:dyDescent="0.35">
      <c r="A3" s="112" t="s">
        <v>21</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1.8333333333333333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108</v>
      </c>
      <c r="G38" s="7" t="s">
        <v>72</v>
      </c>
      <c r="H38" t="s">
        <v>71</v>
      </c>
    </row>
    <row r="39" spans="1:8" ht="30" customHeight="1" thickBot="1" x14ac:dyDescent="0.35">
      <c r="A39" s="15" t="s">
        <v>44</v>
      </c>
      <c r="B39" s="30">
        <f>VLOOKUP(B38,G56:H61,2,FALSE)</f>
        <v>5</v>
      </c>
      <c r="G39" s="7" t="s">
        <v>97</v>
      </c>
      <c r="H39">
        <v>1</v>
      </c>
    </row>
    <row r="40" spans="1:8" ht="30" customHeight="1" thickBot="1" x14ac:dyDescent="0.35">
      <c r="A40" s="32" t="s">
        <v>94</v>
      </c>
      <c r="B40" s="31">
        <f>IFERROR((B30+B33+B36+B39)/4,"-")</f>
        <v>1.75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3.208333333333333</v>
      </c>
    </row>
    <row r="45" spans="1:8" ht="30" customHeight="1" thickBot="1" x14ac:dyDescent="0.35">
      <c r="A45" s="34"/>
      <c r="B45" s="35"/>
    </row>
    <row r="46" spans="1:8" ht="30" customHeight="1" thickBot="1" x14ac:dyDescent="0.35">
      <c r="A46" s="110" t="s">
        <v>114</v>
      </c>
      <c r="B46" s="118"/>
    </row>
    <row r="47" spans="1:8" ht="56.25" customHeight="1" thickBot="1" x14ac:dyDescent="0.35">
      <c r="A47" s="116" t="s">
        <v>231</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Schede'!B52,"non utilizzata")</f>
        <v>41</v>
      </c>
      <c r="D2" s="105" t="s">
        <v>75</v>
      </c>
      <c r="E2" s="106"/>
      <c r="F2" s="67" t="s">
        <v>31</v>
      </c>
      <c r="H2" t="s">
        <v>31</v>
      </c>
    </row>
    <row r="3" spans="1:8" ht="45" customHeight="1" thickBot="1" x14ac:dyDescent="0.35">
      <c r="A3" s="112" t="s">
        <v>22</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1.1666666666666667</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105</v>
      </c>
      <c r="G38" s="7" t="s">
        <v>72</v>
      </c>
      <c r="H38" t="s">
        <v>71</v>
      </c>
    </row>
    <row r="39" spans="1:8" ht="30" customHeight="1" thickBot="1" x14ac:dyDescent="0.35">
      <c r="A39" s="15" t="s">
        <v>44</v>
      </c>
      <c r="B39" s="30">
        <f>VLOOKUP(B38,G56:H61,2,FALSE)</f>
        <v>1</v>
      </c>
      <c r="G39" s="7" t="s">
        <v>97</v>
      </c>
      <c r="H39">
        <v>1</v>
      </c>
    </row>
    <row r="40" spans="1:8" ht="30" customHeight="1" thickBot="1" x14ac:dyDescent="0.35">
      <c r="A40" s="32" t="s">
        <v>94</v>
      </c>
      <c r="B40" s="31">
        <f>IFERROR((B30+B33+B36+B39)/4,"-")</f>
        <v>0.75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0.875</v>
      </c>
    </row>
    <row r="45" spans="1:8" ht="30" customHeight="1" thickBot="1" x14ac:dyDescent="0.35">
      <c r="A45" s="34"/>
      <c r="B45" s="35"/>
    </row>
    <row r="46" spans="1:8" ht="30" customHeight="1" thickBot="1" x14ac:dyDescent="0.35">
      <c r="A46" s="110" t="s">
        <v>114</v>
      </c>
      <c r="B46" s="118"/>
    </row>
    <row r="47" spans="1:8" ht="34.5" customHeight="1" thickBot="1" x14ac:dyDescent="0.35">
      <c r="A47" s="116" t="s">
        <v>232</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Schede'!B53,"non utilizzata")</f>
        <v>42</v>
      </c>
      <c r="D2" s="105" t="s">
        <v>75</v>
      </c>
      <c r="E2" s="106"/>
      <c r="F2" s="67" t="s">
        <v>31</v>
      </c>
      <c r="H2" t="s">
        <v>31</v>
      </c>
    </row>
    <row r="3" spans="1:8" ht="45" customHeight="1" thickBot="1" x14ac:dyDescent="0.35">
      <c r="A3" s="112" t="s">
        <v>23</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52</v>
      </c>
      <c r="G13" s="7" t="s">
        <v>72</v>
      </c>
      <c r="H13" t="s">
        <v>71</v>
      </c>
    </row>
    <row r="14" spans="1:8" ht="30" customHeight="1" thickBot="1" x14ac:dyDescent="0.35">
      <c r="A14" s="26" t="s">
        <v>44</v>
      </c>
      <c r="B14" s="22">
        <f>VLOOKUP(B13,G17:H20,2,FALSE)</f>
        <v>3</v>
      </c>
      <c r="G14" s="7" t="s">
        <v>47</v>
      </c>
      <c r="H14">
        <v>2</v>
      </c>
    </row>
    <row r="15" spans="1:8" ht="30" customHeight="1" thickBot="1" x14ac:dyDescent="0.35">
      <c r="A15" s="103" t="s">
        <v>54</v>
      </c>
      <c r="B15" s="104"/>
      <c r="G15" s="7" t="s">
        <v>48</v>
      </c>
      <c r="H15">
        <v>5</v>
      </c>
    </row>
    <row r="16" spans="1:8" ht="39" customHeight="1" x14ac:dyDescent="0.3">
      <c r="A16" s="28" t="s">
        <v>55</v>
      </c>
      <c r="B16" s="65" t="s">
        <v>56</v>
      </c>
    </row>
    <row r="17" spans="1:8" ht="30" customHeight="1" thickBot="1" x14ac:dyDescent="0.35">
      <c r="A17" s="15" t="s">
        <v>44</v>
      </c>
      <c r="B17" s="30">
        <f>VLOOKUP(B16,G22:H25,2,FALSE)</f>
        <v>1</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64</v>
      </c>
      <c r="G22" s="7" t="s">
        <v>72</v>
      </c>
      <c r="H22" t="s">
        <v>71</v>
      </c>
    </row>
    <row r="23" spans="1:8" ht="30" customHeight="1" thickBot="1" x14ac:dyDescent="0.35">
      <c r="A23" s="15" t="s">
        <v>44</v>
      </c>
      <c r="B23" s="30">
        <f>VLOOKUP(B22,G31:H36,2,FALSE)</f>
        <v>1</v>
      </c>
      <c r="G23" s="11" t="s">
        <v>56</v>
      </c>
      <c r="H23">
        <v>1</v>
      </c>
    </row>
    <row r="24" spans="1:8" ht="30" customHeight="1" thickBot="1" x14ac:dyDescent="0.35">
      <c r="A24" s="19" t="s">
        <v>69</v>
      </c>
      <c r="B24" s="31">
        <f>IFERROR((B8+B11+B14+B17+B20+B23)/6,"-")</f>
        <v>2</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105</v>
      </c>
      <c r="G38" s="7" t="s">
        <v>72</v>
      </c>
      <c r="H38" t="s">
        <v>71</v>
      </c>
    </row>
    <row r="39" spans="1:8" ht="30" customHeight="1" thickBot="1" x14ac:dyDescent="0.35">
      <c r="A39" s="15" t="s">
        <v>44</v>
      </c>
      <c r="B39" s="30">
        <f>VLOOKUP(B38,G56:H61,2,FALSE)</f>
        <v>1</v>
      </c>
      <c r="G39" s="7" t="s">
        <v>97</v>
      </c>
      <c r="H39">
        <v>1</v>
      </c>
    </row>
    <row r="40" spans="1:8" ht="30" customHeight="1" thickBot="1" x14ac:dyDescent="0.35">
      <c r="A40" s="32" t="s">
        <v>94</v>
      </c>
      <c r="B40" s="31">
        <f>IFERROR((B30+B33+B36+B39)/4,"-")</f>
        <v>0.75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1.5</v>
      </c>
    </row>
    <row r="45" spans="1:8" ht="30" customHeight="1" thickBot="1" x14ac:dyDescent="0.35">
      <c r="A45" s="34"/>
      <c r="B45" s="35"/>
    </row>
    <row r="46" spans="1:8" ht="30" customHeight="1" thickBot="1" x14ac:dyDescent="0.35">
      <c r="A46" s="110" t="s">
        <v>114</v>
      </c>
      <c r="B46" s="118"/>
    </row>
    <row r="47" spans="1:8" ht="81" customHeight="1" thickBot="1" x14ac:dyDescent="0.35">
      <c r="A47" s="116" t="s">
        <v>233</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Schede'!B54,"non utilizzata")</f>
        <v>43</v>
      </c>
      <c r="D2" s="105" t="s">
        <v>75</v>
      </c>
      <c r="E2" s="106"/>
      <c r="F2" s="67" t="s">
        <v>31</v>
      </c>
      <c r="H2" t="s">
        <v>31</v>
      </c>
    </row>
    <row r="3" spans="1:8" ht="45" customHeight="1" thickBot="1" x14ac:dyDescent="0.35">
      <c r="A3" s="112" t="s">
        <v>24</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40</v>
      </c>
      <c r="G7" s="8" t="s">
        <v>40</v>
      </c>
      <c r="H7">
        <v>2</v>
      </c>
    </row>
    <row r="8" spans="1:8" ht="30" customHeight="1" thickBot="1" x14ac:dyDescent="0.35">
      <c r="A8" s="23" t="s">
        <v>44</v>
      </c>
      <c r="B8" s="22">
        <f>VLOOKUP(B7,G5:H10,2,FALSE)</f>
        <v>2</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2.6666666666666665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105</v>
      </c>
      <c r="G38" s="7" t="s">
        <v>72</v>
      </c>
      <c r="H38" t="s">
        <v>71</v>
      </c>
    </row>
    <row r="39" spans="1:8" ht="30" customHeight="1" thickBot="1" x14ac:dyDescent="0.35">
      <c r="A39" s="15" t="s">
        <v>44</v>
      </c>
      <c r="B39" s="30">
        <f>VLOOKUP(B38,G56:H61,2,FALSE)</f>
        <v>1</v>
      </c>
      <c r="G39" s="7" t="s">
        <v>97</v>
      </c>
      <c r="H39">
        <v>1</v>
      </c>
    </row>
    <row r="40" spans="1:8" ht="30" customHeight="1" thickBot="1" x14ac:dyDescent="0.35">
      <c r="A40" s="32" t="s">
        <v>94</v>
      </c>
      <c r="B40" s="31">
        <f>IFERROR((B30+B33+B36+B39)/4,"-")</f>
        <v>0.75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2</v>
      </c>
    </row>
    <row r="45" spans="1:8" ht="30" customHeight="1" thickBot="1" x14ac:dyDescent="0.35">
      <c r="A45" s="34"/>
      <c r="B45" s="35"/>
    </row>
    <row r="46" spans="1:8" ht="30" customHeight="1" thickBot="1" x14ac:dyDescent="0.35">
      <c r="A46" s="110" t="s">
        <v>114</v>
      </c>
      <c r="B46" s="118"/>
    </row>
    <row r="47" spans="1:8" ht="32.25" customHeight="1" thickBot="1" x14ac:dyDescent="0.35">
      <c r="A47" s="116" t="s">
        <v>234</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Schede'!B55,"non utilizzata")</f>
        <v>44</v>
      </c>
      <c r="D2" s="105" t="s">
        <v>75</v>
      </c>
      <c r="E2" s="106"/>
      <c r="F2" s="67" t="s">
        <v>31</v>
      </c>
      <c r="H2" t="s">
        <v>31</v>
      </c>
    </row>
    <row r="3" spans="1:8" ht="45" customHeight="1" thickBot="1" x14ac:dyDescent="0.35">
      <c r="A3" s="112" t="s">
        <v>129</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42</v>
      </c>
      <c r="G7" s="8" t="s">
        <v>40</v>
      </c>
      <c r="H7">
        <v>2</v>
      </c>
    </row>
    <row r="8" spans="1:8" ht="30" customHeight="1" thickBot="1" x14ac:dyDescent="0.35">
      <c r="A8" s="23" t="s">
        <v>44</v>
      </c>
      <c r="B8" s="22">
        <f>VLOOKUP(B7,G5:H10,2,FALSE)</f>
        <v>4</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2.6666666666666665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3.333333333333333</v>
      </c>
    </row>
    <row r="45" spans="1:8" ht="30" customHeight="1" thickBot="1" x14ac:dyDescent="0.35">
      <c r="A45" s="34"/>
      <c r="B45" s="35"/>
    </row>
    <row r="46" spans="1:8" ht="30" customHeight="1" thickBot="1" x14ac:dyDescent="0.35">
      <c r="A46" s="110" t="s">
        <v>114</v>
      </c>
      <c r="B46" s="118"/>
    </row>
    <row r="47" spans="1:8" ht="69" customHeight="1" thickBot="1" x14ac:dyDescent="0.35">
      <c r="A47" s="116" t="s">
        <v>235</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Schede'!B56,"non utilizzata")</f>
        <v>45</v>
      </c>
      <c r="D2" s="105" t="s">
        <v>75</v>
      </c>
      <c r="E2" s="106"/>
      <c r="F2" s="67" t="s">
        <v>31</v>
      </c>
      <c r="H2" t="s">
        <v>31</v>
      </c>
    </row>
    <row r="3" spans="1:8" ht="45" customHeight="1" thickBot="1" x14ac:dyDescent="0.35">
      <c r="A3" s="112" t="s">
        <v>25</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39</v>
      </c>
      <c r="G7" s="8" t="s">
        <v>40</v>
      </c>
      <c r="H7">
        <v>2</v>
      </c>
    </row>
    <row r="8" spans="1:8" ht="30" customHeight="1" thickBot="1" x14ac:dyDescent="0.35">
      <c r="A8" s="23" t="s">
        <v>44</v>
      </c>
      <c r="B8" s="22">
        <f>VLOOKUP(B7,G5:H10,2,FALSE)</f>
        <v>1</v>
      </c>
      <c r="G8" s="7" t="s">
        <v>41</v>
      </c>
      <c r="H8">
        <v>3</v>
      </c>
    </row>
    <row r="9" spans="1:8" ht="30" customHeight="1" thickBot="1" x14ac:dyDescent="0.35">
      <c r="A9" s="103" t="s">
        <v>45</v>
      </c>
      <c r="B9" s="104"/>
      <c r="G9" s="7" t="s">
        <v>42</v>
      </c>
      <c r="H9">
        <v>4</v>
      </c>
    </row>
    <row r="10" spans="1:8" ht="30" customHeight="1" thickBot="1" x14ac:dyDescent="0.35">
      <c r="A10" s="25" t="s">
        <v>46</v>
      </c>
      <c r="B10" s="66" t="s">
        <v>47</v>
      </c>
      <c r="G10" s="7" t="s">
        <v>43</v>
      </c>
      <c r="H10">
        <v>5</v>
      </c>
    </row>
    <row r="11" spans="1:8" ht="30" customHeight="1" thickBot="1" x14ac:dyDescent="0.35">
      <c r="A11" s="26" t="s">
        <v>44</v>
      </c>
      <c r="B11" s="22">
        <f>VLOOKUP(B10,G13:H15,2,FALSE)</f>
        <v>2</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1.6666666666666667</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106</v>
      </c>
      <c r="G38" s="7" t="s">
        <v>72</v>
      </c>
      <c r="H38" t="s">
        <v>71</v>
      </c>
    </row>
    <row r="39" spans="1:8" ht="30" customHeight="1" thickBot="1" x14ac:dyDescent="0.35">
      <c r="A39" s="15" t="s">
        <v>44</v>
      </c>
      <c r="B39" s="30">
        <f>VLOOKUP(B38,G56:H61,2,FALSE)</f>
        <v>2</v>
      </c>
      <c r="G39" s="7" t="s">
        <v>97</v>
      </c>
      <c r="H39">
        <v>1</v>
      </c>
    </row>
    <row r="40" spans="1:8" ht="30" customHeight="1" thickBot="1" x14ac:dyDescent="0.35">
      <c r="A40" s="32" t="s">
        <v>94</v>
      </c>
      <c r="B40" s="31">
        <f>IFERROR((B30+B33+B36+B39)/4,"-")</f>
        <v>1</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1.6666666666666667</v>
      </c>
    </row>
    <row r="45" spans="1:8" ht="30" customHeight="1" thickBot="1" x14ac:dyDescent="0.35">
      <c r="A45" s="34"/>
      <c r="B45" s="35"/>
    </row>
    <row r="46" spans="1:8" ht="30" customHeight="1" thickBot="1" x14ac:dyDescent="0.35">
      <c r="A46" s="110" t="s">
        <v>114</v>
      </c>
      <c r="B46" s="118"/>
    </row>
    <row r="47" spans="1:8" ht="53.25" customHeight="1" thickBot="1" x14ac:dyDescent="0.35">
      <c r="A47" s="116" t="s">
        <v>236</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Schede'!B57,"non utilizzata")</f>
        <v>46</v>
      </c>
      <c r="D2" s="105" t="s">
        <v>75</v>
      </c>
      <c r="E2" s="106"/>
      <c r="F2" s="67" t="s">
        <v>31</v>
      </c>
      <c r="H2" t="s">
        <v>31</v>
      </c>
    </row>
    <row r="3" spans="1:8" ht="45" customHeight="1" thickBot="1" x14ac:dyDescent="0.35">
      <c r="A3" s="112" t="s">
        <v>249</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65</v>
      </c>
      <c r="G22" s="7" t="s">
        <v>72</v>
      </c>
      <c r="H22" t="s">
        <v>71</v>
      </c>
    </row>
    <row r="23" spans="1:8" ht="30" customHeight="1" thickBot="1" x14ac:dyDescent="0.35">
      <c r="A23" s="15" t="s">
        <v>44</v>
      </c>
      <c r="B23" s="30">
        <f>VLOOKUP(B22,G31:H36,2,FALSE)</f>
        <v>2</v>
      </c>
      <c r="G23" s="11" t="s">
        <v>56</v>
      </c>
      <c r="H23">
        <v>1</v>
      </c>
    </row>
    <row r="24" spans="1:8" ht="30" customHeight="1" thickBot="1" x14ac:dyDescent="0.35">
      <c r="A24" s="19" t="s">
        <v>69</v>
      </c>
      <c r="B24" s="31">
        <f>IFERROR((B8+B11+B14+B17+B20+B23)/6,"-")</f>
        <v>2.5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3.125</v>
      </c>
    </row>
    <row r="45" spans="1:8" ht="30" customHeight="1" thickBot="1" x14ac:dyDescent="0.35">
      <c r="A45" s="34"/>
      <c r="B45" s="35"/>
    </row>
    <row r="46" spans="1:8" ht="30" customHeight="1" thickBot="1" x14ac:dyDescent="0.35">
      <c r="A46" s="110" t="s">
        <v>114</v>
      </c>
      <c r="B46" s="118"/>
    </row>
    <row r="47" spans="1:8" ht="78" customHeight="1" thickBot="1" x14ac:dyDescent="0.35">
      <c r="A47" s="116" t="s">
        <v>237</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F2" activeCellId="12" sqref="A47:B47 B38 B35 B32 B29 B22 B19 B16 B13 B10 B7 A3:B3 F2"/>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Schede'!B58,"non utilizzata")</f>
        <v>47</v>
      </c>
      <c r="D2" s="105" t="s">
        <v>75</v>
      </c>
      <c r="E2" s="106"/>
      <c r="F2" s="67" t="s">
        <v>31</v>
      </c>
      <c r="H2" t="s">
        <v>31</v>
      </c>
    </row>
    <row r="3" spans="1:8" ht="45" customHeight="1" thickBot="1" x14ac:dyDescent="0.35">
      <c r="A3" s="112" t="s">
        <v>26</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41</v>
      </c>
      <c r="G7" s="8" t="s">
        <v>40</v>
      </c>
      <c r="H7">
        <v>2</v>
      </c>
    </row>
    <row r="8" spans="1:8" ht="30" customHeight="1" thickBot="1" x14ac:dyDescent="0.35">
      <c r="A8" s="23" t="s">
        <v>44</v>
      </c>
      <c r="B8" s="22">
        <f>VLOOKUP(B7,G5:H10,2,FALSE)</f>
        <v>3</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58</v>
      </c>
    </row>
    <row r="17" spans="1:8" ht="30" customHeight="1" thickBot="1" x14ac:dyDescent="0.35">
      <c r="A17" s="15" t="s">
        <v>44</v>
      </c>
      <c r="B17" s="30">
        <f>VLOOKUP(B16,G22:H25,2,FALSE)</f>
        <v>5</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67</v>
      </c>
      <c r="G22" s="7" t="s">
        <v>72</v>
      </c>
      <c r="H22" t="s">
        <v>71</v>
      </c>
    </row>
    <row r="23" spans="1:8" ht="30" customHeight="1" thickBot="1" x14ac:dyDescent="0.35">
      <c r="A23" s="15" t="s">
        <v>44</v>
      </c>
      <c r="B23" s="30">
        <f>VLOOKUP(B22,G31:H36,2,FALSE)</f>
        <v>4</v>
      </c>
      <c r="G23" s="11" t="s">
        <v>56</v>
      </c>
      <c r="H23">
        <v>1</v>
      </c>
    </row>
    <row r="24" spans="1:8" ht="30" customHeight="1" thickBot="1" x14ac:dyDescent="0.35">
      <c r="A24" s="19" t="s">
        <v>69</v>
      </c>
      <c r="B24" s="31">
        <f>IFERROR((B8+B11+B14+B17+B20+B23)/6,"-")</f>
        <v>3.1666666666666665</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107</v>
      </c>
      <c r="G38" s="7" t="s">
        <v>72</v>
      </c>
      <c r="H38" t="s">
        <v>71</v>
      </c>
    </row>
    <row r="39" spans="1:8" ht="30" customHeight="1" thickBot="1" x14ac:dyDescent="0.35">
      <c r="A39" s="15" t="s">
        <v>44</v>
      </c>
      <c r="B39" s="30">
        <f>VLOOKUP(B38,G56:H61,2,FALSE)</f>
        <v>4</v>
      </c>
      <c r="G39" s="7" t="s">
        <v>97</v>
      </c>
      <c r="H39">
        <v>1</v>
      </c>
    </row>
    <row r="40" spans="1:8" ht="30" customHeight="1" thickBot="1" x14ac:dyDescent="0.35">
      <c r="A40" s="32" t="s">
        <v>94</v>
      </c>
      <c r="B40" s="31">
        <f>IFERROR((B30+B33+B36+B39)/4,"-")</f>
        <v>1.5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4.75</v>
      </c>
    </row>
    <row r="45" spans="1:8" ht="30" customHeight="1" thickBot="1" x14ac:dyDescent="0.35">
      <c r="A45" s="34"/>
      <c r="B45" s="35"/>
    </row>
    <row r="46" spans="1:8" ht="30" customHeight="1" thickBot="1" x14ac:dyDescent="0.35">
      <c r="A46" s="110" t="s">
        <v>114</v>
      </c>
      <c r="B46" s="118"/>
    </row>
    <row r="47" spans="1:8" ht="55.5" customHeight="1" thickBot="1" x14ac:dyDescent="0.35">
      <c r="A47" s="116" t="s">
        <v>238</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f>IF(F2="SI",'Indice Schede'!B59,"non utilizzata")</f>
        <v>48</v>
      </c>
      <c r="D2" s="105" t="s">
        <v>75</v>
      </c>
      <c r="E2" s="106"/>
      <c r="F2" s="67" t="s">
        <v>31</v>
      </c>
      <c r="H2" t="s">
        <v>31</v>
      </c>
    </row>
    <row r="3" spans="1:8" ht="45" customHeight="1" thickBot="1" x14ac:dyDescent="0.35">
      <c r="A3" s="112" t="s">
        <v>27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43</v>
      </c>
      <c r="G7" s="8" t="s">
        <v>40</v>
      </c>
      <c r="H7">
        <v>2</v>
      </c>
    </row>
    <row r="8" spans="1:8" ht="30" customHeight="1" thickBot="1" x14ac:dyDescent="0.35">
      <c r="A8" s="23" t="s">
        <v>44</v>
      </c>
      <c r="B8" s="22">
        <f>VLOOKUP(B7,G5:H10,2,FALSE)</f>
        <v>5</v>
      </c>
      <c r="G8" s="7" t="s">
        <v>41</v>
      </c>
      <c r="H8">
        <v>3</v>
      </c>
    </row>
    <row r="9" spans="1:8" ht="30" customHeight="1" thickBot="1" x14ac:dyDescent="0.35">
      <c r="A9" s="103" t="s">
        <v>45</v>
      </c>
      <c r="B9" s="104"/>
      <c r="G9" s="7" t="s">
        <v>42</v>
      </c>
      <c r="H9">
        <v>4</v>
      </c>
    </row>
    <row r="10" spans="1:8" ht="30" customHeight="1" thickBot="1" x14ac:dyDescent="0.35">
      <c r="A10" s="25" t="s">
        <v>46</v>
      </c>
      <c r="B10" s="66" t="s">
        <v>48</v>
      </c>
      <c r="G10" s="7" t="s">
        <v>43</v>
      </c>
      <c r="H10">
        <v>5</v>
      </c>
    </row>
    <row r="11" spans="1:8" ht="30" customHeight="1" thickBot="1" x14ac:dyDescent="0.35">
      <c r="A11" s="26" t="s">
        <v>44</v>
      </c>
      <c r="B11" s="22">
        <f>VLOOKUP(B10,G13:H15,2,FALSE)</f>
        <v>5</v>
      </c>
    </row>
    <row r="12" spans="1:8" ht="30" customHeight="1" x14ac:dyDescent="0.3">
      <c r="A12" s="103" t="s">
        <v>49</v>
      </c>
      <c r="B12" s="104"/>
      <c r="G12" s="12"/>
    </row>
    <row r="13" spans="1:8" ht="30" customHeight="1" thickBot="1" x14ac:dyDescent="0.35">
      <c r="A13" s="27" t="s">
        <v>50</v>
      </c>
      <c r="B13" s="66" t="s">
        <v>51</v>
      </c>
      <c r="G13" s="7" t="s">
        <v>72</v>
      </c>
      <c r="H13" t="s">
        <v>71</v>
      </c>
    </row>
    <row r="14" spans="1:8" ht="30" customHeight="1" thickBot="1" x14ac:dyDescent="0.35">
      <c r="A14" s="26" t="s">
        <v>44</v>
      </c>
      <c r="B14" s="22">
        <f>VLOOKUP(B13,G17:H20,2,FALSE)</f>
        <v>1</v>
      </c>
      <c r="G14" s="7" t="s">
        <v>47</v>
      </c>
      <c r="H14">
        <v>2</v>
      </c>
    </row>
    <row r="15" spans="1:8" ht="30" customHeight="1" thickBot="1" x14ac:dyDescent="0.35">
      <c r="A15" s="103" t="s">
        <v>54</v>
      </c>
      <c r="B15" s="104"/>
      <c r="G15" s="7" t="s">
        <v>48</v>
      </c>
      <c r="H15">
        <v>5</v>
      </c>
    </row>
    <row r="16" spans="1:8" ht="39" customHeight="1" x14ac:dyDescent="0.3">
      <c r="A16" s="28" t="s">
        <v>55</v>
      </c>
      <c r="B16" s="65" t="s">
        <v>57</v>
      </c>
    </row>
    <row r="17" spans="1:8" ht="30" customHeight="1" thickBot="1" x14ac:dyDescent="0.35">
      <c r="A17" s="15" t="s">
        <v>44</v>
      </c>
      <c r="B17" s="30">
        <f>VLOOKUP(B16,G22:H25,2,FALSE)</f>
        <v>3</v>
      </c>
      <c r="G17" s="7" t="s">
        <v>72</v>
      </c>
      <c r="H17" t="s">
        <v>71</v>
      </c>
    </row>
    <row r="18" spans="1:8" ht="30" customHeight="1" thickBot="1" x14ac:dyDescent="0.35">
      <c r="A18" s="103" t="s">
        <v>59</v>
      </c>
      <c r="B18" s="104"/>
      <c r="G18" s="11" t="s">
        <v>51</v>
      </c>
      <c r="H18">
        <v>1</v>
      </c>
    </row>
    <row r="19" spans="1:8" ht="30" customHeight="1" thickBot="1" x14ac:dyDescent="0.35">
      <c r="A19" s="29" t="s">
        <v>73</v>
      </c>
      <c r="B19" s="65" t="s">
        <v>60</v>
      </c>
      <c r="G19" s="11" t="s">
        <v>52</v>
      </c>
      <c r="H19">
        <v>3</v>
      </c>
    </row>
    <row r="20" spans="1:8" ht="30" customHeight="1" thickBot="1" x14ac:dyDescent="0.35">
      <c r="A20" s="15" t="s">
        <v>44</v>
      </c>
      <c r="B20" s="30">
        <f>VLOOKUP(B19,G27:H29,2,FALSE)</f>
        <v>1</v>
      </c>
      <c r="G20" s="11" t="s">
        <v>53</v>
      </c>
      <c r="H20">
        <v>5</v>
      </c>
    </row>
    <row r="21" spans="1:8" ht="30" customHeight="1" x14ac:dyDescent="0.3">
      <c r="A21" s="103" t="s">
        <v>62</v>
      </c>
      <c r="B21" s="104"/>
    </row>
    <row r="22" spans="1:8" ht="30" customHeight="1" thickBot="1" x14ac:dyDescent="0.35">
      <c r="A22" s="29" t="s">
        <v>63</v>
      </c>
      <c r="B22" s="65" t="s">
        <v>66</v>
      </c>
      <c r="G22" s="7" t="s">
        <v>72</v>
      </c>
      <c r="H22" t="s">
        <v>71</v>
      </c>
    </row>
    <row r="23" spans="1:8" ht="30" customHeight="1" thickBot="1" x14ac:dyDescent="0.35">
      <c r="A23" s="15" t="s">
        <v>44</v>
      </c>
      <c r="B23" s="30">
        <f>VLOOKUP(B22,G31:H36,2,FALSE)</f>
        <v>3</v>
      </c>
      <c r="G23" s="11" t="s">
        <v>56</v>
      </c>
      <c r="H23">
        <v>1</v>
      </c>
    </row>
    <row r="24" spans="1:8" ht="30" customHeight="1" thickBot="1" x14ac:dyDescent="0.35">
      <c r="A24" s="19" t="s">
        <v>69</v>
      </c>
      <c r="B24" s="31">
        <f>IFERROR((B8+B11+B14+B17+B20+B23)/6,"-")</f>
        <v>3</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97</v>
      </c>
      <c r="G29" s="11" t="s">
        <v>61</v>
      </c>
      <c r="H29">
        <v>5</v>
      </c>
    </row>
    <row r="30" spans="1:8" ht="30" customHeight="1" thickBot="1" x14ac:dyDescent="0.35">
      <c r="A30" s="15" t="s">
        <v>44</v>
      </c>
      <c r="B30" s="30">
        <f>VLOOKUP(B29,G38:H43,2,FALSE)</f>
        <v>1</v>
      </c>
    </row>
    <row r="31" spans="1:8" ht="30" customHeight="1" thickBot="1" x14ac:dyDescent="0.35">
      <c r="A31" s="103" t="s">
        <v>82</v>
      </c>
      <c r="B31" s="104"/>
      <c r="G31" s="7" t="s">
        <v>72</v>
      </c>
      <c r="H31" t="s">
        <v>71</v>
      </c>
    </row>
    <row r="32" spans="1:8" ht="42" customHeight="1" thickBot="1" x14ac:dyDescent="0.35">
      <c r="A32" s="29" t="s">
        <v>83</v>
      </c>
      <c r="B32" s="65" t="s">
        <v>60</v>
      </c>
      <c r="G32" s="11" t="s">
        <v>64</v>
      </c>
      <c r="H32">
        <v>1</v>
      </c>
    </row>
    <row r="33" spans="1:8" ht="43.5" customHeight="1" thickBot="1" x14ac:dyDescent="0.35">
      <c r="A33" s="15" t="s">
        <v>44</v>
      </c>
      <c r="B33" s="30">
        <f>VLOOKUP(B32,G27:H29,2,FALSE)</f>
        <v>1</v>
      </c>
      <c r="G33" s="11" t="s">
        <v>65</v>
      </c>
      <c r="H33">
        <v>2</v>
      </c>
    </row>
    <row r="34" spans="1:8" ht="30" customHeight="1" thickBot="1" x14ac:dyDescent="0.35">
      <c r="A34" s="103" t="s">
        <v>84</v>
      </c>
      <c r="B34" s="104"/>
      <c r="G34" s="11" t="s">
        <v>66</v>
      </c>
      <c r="H34">
        <v>3</v>
      </c>
    </row>
    <row r="35" spans="1:8" ht="30" customHeight="1" thickBot="1" x14ac:dyDescent="0.35">
      <c r="A35" s="29" t="s">
        <v>85</v>
      </c>
      <c r="B35" s="65" t="s">
        <v>86</v>
      </c>
      <c r="G35" s="11" t="s">
        <v>67</v>
      </c>
      <c r="H35">
        <v>4</v>
      </c>
    </row>
    <row r="36" spans="1:8" ht="30" customHeight="1" thickBot="1" x14ac:dyDescent="0.35">
      <c r="A36" s="15" t="s">
        <v>44</v>
      </c>
      <c r="B36" s="30">
        <f>VLOOKUP(B35,G48:H54,2,FALSE)</f>
        <v>0</v>
      </c>
      <c r="G36" s="11" t="s">
        <v>68</v>
      </c>
      <c r="H36">
        <v>5</v>
      </c>
    </row>
    <row r="37" spans="1:8" ht="30" customHeight="1" x14ac:dyDescent="0.3">
      <c r="A37" s="103" t="s">
        <v>92</v>
      </c>
      <c r="B37" s="104"/>
    </row>
    <row r="38" spans="1:8" ht="30" customHeight="1" thickBot="1" x14ac:dyDescent="0.35">
      <c r="A38" s="29" t="s">
        <v>93</v>
      </c>
      <c r="B38" s="65" t="s">
        <v>104</v>
      </c>
      <c r="G38" s="7" t="s">
        <v>72</v>
      </c>
      <c r="H38" t="s">
        <v>71</v>
      </c>
    </row>
    <row r="39" spans="1:8" ht="30" customHeight="1" thickBot="1" x14ac:dyDescent="0.35">
      <c r="A39" s="15" t="s">
        <v>44</v>
      </c>
      <c r="B39" s="30">
        <f>VLOOKUP(B38,G56:H61,2,FALSE)</f>
        <v>3</v>
      </c>
      <c r="G39" s="7" t="s">
        <v>97</v>
      </c>
      <c r="H39">
        <v>1</v>
      </c>
    </row>
    <row r="40" spans="1:8" ht="30" customHeight="1" thickBot="1" x14ac:dyDescent="0.35">
      <c r="A40" s="32" t="s">
        <v>94</v>
      </c>
      <c r="B40" s="31">
        <f>IFERROR((B30+B33+B36+B39)/4,"-")</f>
        <v>1.25</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f>IF(OR(B8="-",B11="-",B14="-",B17="-",B20="-",B23="-",B30="-",B33="-",B36="-",B39="-"),"Presenti campi non compilati",IFERROR(B24*B40,"-"))</f>
        <v>3.75</v>
      </c>
    </row>
    <row r="45" spans="1:8" ht="30" customHeight="1" thickBot="1" x14ac:dyDescent="0.35">
      <c r="A45" s="34"/>
      <c r="B45" s="35"/>
    </row>
    <row r="46" spans="1:8" ht="30" customHeight="1" thickBot="1" x14ac:dyDescent="0.35">
      <c r="A46" s="110" t="s">
        <v>114</v>
      </c>
      <c r="B46" s="118"/>
    </row>
    <row r="47" spans="1:8" ht="86.25" customHeight="1" thickBot="1" x14ac:dyDescent="0.35">
      <c r="A47" s="116" t="s">
        <v>239</v>
      </c>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46:B46"/>
    <mergeCell ref="A47:B47"/>
    <mergeCell ref="A28:B28"/>
    <mergeCell ref="A31:B31"/>
    <mergeCell ref="A34:B34"/>
    <mergeCell ref="A37:B37"/>
    <mergeCell ref="A41:B41"/>
    <mergeCell ref="A43:B43"/>
    <mergeCell ref="A27:B27"/>
    <mergeCell ref="D2:E2"/>
    <mergeCell ref="A3:B3"/>
    <mergeCell ref="A4:B4"/>
    <mergeCell ref="D4:F4"/>
    <mergeCell ref="A6:B6"/>
    <mergeCell ref="A9:B9"/>
    <mergeCell ref="A12:B12"/>
    <mergeCell ref="A15:B15"/>
    <mergeCell ref="A18:B18"/>
    <mergeCell ref="A21:B21"/>
    <mergeCell ref="A25:B25"/>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t="str">
        <f>IF(F2="SI",'Indice Schede'!B60,"non utilizzata")</f>
        <v>non utilizzata</v>
      </c>
      <c r="D2" s="105" t="s">
        <v>75</v>
      </c>
      <c r="E2" s="106"/>
      <c r="F2" s="67" t="s">
        <v>32</v>
      </c>
      <c r="H2" t="s">
        <v>31</v>
      </c>
    </row>
    <row r="3" spans="1:8" ht="45" customHeight="1" thickBot="1" x14ac:dyDescent="0.35">
      <c r="A3" s="112" t="s">
        <v>187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72</v>
      </c>
      <c r="G7" s="8" t="s">
        <v>40</v>
      </c>
      <c r="H7">
        <v>2</v>
      </c>
    </row>
    <row r="8" spans="1:8" ht="30" customHeight="1" thickBot="1" x14ac:dyDescent="0.35">
      <c r="A8" s="23" t="s">
        <v>44</v>
      </c>
      <c r="B8" s="22" t="str">
        <f>VLOOKUP(B7,G5:H10,2,FALSE)</f>
        <v>-</v>
      </c>
      <c r="G8" s="7" t="s">
        <v>41</v>
      </c>
      <c r="H8">
        <v>3</v>
      </c>
    </row>
    <row r="9" spans="1:8" ht="30" customHeight="1" thickBot="1" x14ac:dyDescent="0.35">
      <c r="A9" s="103" t="s">
        <v>45</v>
      </c>
      <c r="B9" s="104"/>
      <c r="G9" s="7" t="s">
        <v>42</v>
      </c>
      <c r="H9">
        <v>4</v>
      </c>
    </row>
    <row r="10" spans="1:8" ht="30" customHeight="1" thickBot="1" x14ac:dyDescent="0.35">
      <c r="A10" s="25" t="s">
        <v>46</v>
      </c>
      <c r="B10" s="66" t="s">
        <v>72</v>
      </c>
      <c r="G10" s="7" t="s">
        <v>43</v>
      </c>
      <c r="H10">
        <v>5</v>
      </c>
    </row>
    <row r="11" spans="1:8" ht="30" customHeight="1" thickBot="1" x14ac:dyDescent="0.35">
      <c r="A11" s="26" t="s">
        <v>44</v>
      </c>
      <c r="B11" s="22" t="str">
        <f>VLOOKUP(B10,G13:H15,2,FALSE)</f>
        <v>-</v>
      </c>
    </row>
    <row r="12" spans="1:8" ht="30" customHeight="1" x14ac:dyDescent="0.3">
      <c r="A12" s="103" t="s">
        <v>49</v>
      </c>
      <c r="B12" s="104"/>
      <c r="G12" s="12"/>
    </row>
    <row r="13" spans="1:8" ht="30" customHeight="1" thickBot="1" x14ac:dyDescent="0.35">
      <c r="A13" s="27" t="s">
        <v>50</v>
      </c>
      <c r="B13" s="66" t="s">
        <v>72</v>
      </c>
      <c r="G13" s="7" t="s">
        <v>72</v>
      </c>
      <c r="H13" t="s">
        <v>71</v>
      </c>
    </row>
    <row r="14" spans="1:8" ht="30" customHeight="1" thickBot="1" x14ac:dyDescent="0.35">
      <c r="A14" s="26" t="s">
        <v>44</v>
      </c>
      <c r="B14" s="22" t="str">
        <f>VLOOKUP(B13,G17:H20,2,FALSE)</f>
        <v>-</v>
      </c>
      <c r="G14" s="7" t="s">
        <v>47</v>
      </c>
      <c r="H14">
        <v>2</v>
      </c>
    </row>
    <row r="15" spans="1:8" ht="30" customHeight="1" thickBot="1" x14ac:dyDescent="0.35">
      <c r="A15" s="103" t="s">
        <v>54</v>
      </c>
      <c r="B15" s="104"/>
      <c r="G15" s="7" t="s">
        <v>48</v>
      </c>
      <c r="H15">
        <v>5</v>
      </c>
    </row>
    <row r="16" spans="1:8" ht="39" customHeight="1" x14ac:dyDescent="0.3">
      <c r="A16" s="28" t="s">
        <v>55</v>
      </c>
      <c r="B16" s="65" t="s">
        <v>72</v>
      </c>
    </row>
    <row r="17" spans="1:8" ht="30" customHeight="1" thickBot="1" x14ac:dyDescent="0.35">
      <c r="A17" s="15" t="s">
        <v>44</v>
      </c>
      <c r="B17" s="30" t="str">
        <f>VLOOKUP(B16,G22:H25,2,FALSE)</f>
        <v>-</v>
      </c>
      <c r="G17" s="7" t="s">
        <v>72</v>
      </c>
      <c r="H17" t="s">
        <v>71</v>
      </c>
    </row>
    <row r="18" spans="1:8" ht="30" customHeight="1" thickBot="1" x14ac:dyDescent="0.35">
      <c r="A18" s="103" t="s">
        <v>59</v>
      </c>
      <c r="B18" s="104"/>
      <c r="G18" s="11" t="s">
        <v>51</v>
      </c>
      <c r="H18">
        <v>1</v>
      </c>
    </row>
    <row r="19" spans="1:8" ht="30" customHeight="1" thickBot="1" x14ac:dyDescent="0.35">
      <c r="A19" s="29" t="s">
        <v>73</v>
      </c>
      <c r="B19" s="65" t="s">
        <v>72</v>
      </c>
      <c r="G19" s="11" t="s">
        <v>52</v>
      </c>
      <c r="H19">
        <v>3</v>
      </c>
    </row>
    <row r="20" spans="1:8" ht="30" customHeight="1" thickBot="1" x14ac:dyDescent="0.35">
      <c r="A20" s="15" t="s">
        <v>44</v>
      </c>
      <c r="B20" s="30" t="str">
        <f>VLOOKUP(B19,G27:H29,2,FALSE)</f>
        <v>-</v>
      </c>
      <c r="G20" s="11" t="s">
        <v>53</v>
      </c>
      <c r="H20">
        <v>5</v>
      </c>
    </row>
    <row r="21" spans="1:8" ht="30" customHeight="1" x14ac:dyDescent="0.3">
      <c r="A21" s="103" t="s">
        <v>62</v>
      </c>
      <c r="B21" s="104"/>
    </row>
    <row r="22" spans="1:8" ht="30" customHeight="1" thickBot="1" x14ac:dyDescent="0.35">
      <c r="A22" s="29" t="s">
        <v>63</v>
      </c>
      <c r="B22" s="65" t="s">
        <v>72</v>
      </c>
      <c r="G22" s="7" t="s">
        <v>72</v>
      </c>
      <c r="H22" t="s">
        <v>71</v>
      </c>
    </row>
    <row r="23" spans="1:8" ht="30" customHeight="1" thickBot="1" x14ac:dyDescent="0.35">
      <c r="A23" s="15" t="s">
        <v>44</v>
      </c>
      <c r="B23" s="30" t="str">
        <f>VLOOKUP(B22,G31:H36,2,FALSE)</f>
        <v>-</v>
      </c>
      <c r="G23" s="11" t="s">
        <v>56</v>
      </c>
      <c r="H23">
        <v>1</v>
      </c>
    </row>
    <row r="24" spans="1:8" ht="30" customHeight="1" thickBot="1" x14ac:dyDescent="0.35">
      <c r="A24" s="19" t="s">
        <v>69</v>
      </c>
      <c r="B24" s="31" t="str">
        <f>IFERROR((B8+B11+B14+B17+B20+B23)/6,"-")</f>
        <v>-</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72</v>
      </c>
      <c r="G29" s="11" t="s">
        <v>61</v>
      </c>
      <c r="H29">
        <v>5</v>
      </c>
    </row>
    <row r="30" spans="1:8" ht="30" customHeight="1" thickBot="1" x14ac:dyDescent="0.35">
      <c r="A30" s="15" t="s">
        <v>44</v>
      </c>
      <c r="B30" s="30" t="str">
        <f>VLOOKUP(B29,G38:H43,2,FALSE)</f>
        <v>-</v>
      </c>
    </row>
    <row r="31" spans="1:8" ht="30" customHeight="1" thickBot="1" x14ac:dyDescent="0.35">
      <c r="A31" s="103" t="s">
        <v>82</v>
      </c>
      <c r="B31" s="104"/>
      <c r="G31" s="7" t="s">
        <v>72</v>
      </c>
      <c r="H31" t="s">
        <v>71</v>
      </c>
    </row>
    <row r="32" spans="1:8" ht="42" customHeight="1" thickBot="1" x14ac:dyDescent="0.35">
      <c r="A32" s="29" t="s">
        <v>83</v>
      </c>
      <c r="B32" s="65" t="s">
        <v>72</v>
      </c>
      <c r="G32" s="11" t="s">
        <v>64</v>
      </c>
      <c r="H32">
        <v>1</v>
      </c>
    </row>
    <row r="33" spans="1:8" ht="43.5" customHeight="1" thickBot="1" x14ac:dyDescent="0.35">
      <c r="A33" s="15" t="s">
        <v>44</v>
      </c>
      <c r="B33" s="30" t="str">
        <f>VLOOKUP(B32,G27:H29,2,FALSE)</f>
        <v>-</v>
      </c>
      <c r="G33" s="11" t="s">
        <v>65</v>
      </c>
      <c r="H33">
        <v>2</v>
      </c>
    </row>
    <row r="34" spans="1:8" ht="30" customHeight="1" thickBot="1" x14ac:dyDescent="0.35">
      <c r="A34" s="103" t="s">
        <v>84</v>
      </c>
      <c r="B34" s="104"/>
      <c r="G34" s="11" t="s">
        <v>66</v>
      </c>
      <c r="H34">
        <v>3</v>
      </c>
    </row>
    <row r="35" spans="1:8" ht="30" customHeight="1" thickBot="1" x14ac:dyDescent="0.35">
      <c r="A35" s="29" t="s">
        <v>85</v>
      </c>
      <c r="B35" s="65" t="s">
        <v>72</v>
      </c>
      <c r="G35" s="11" t="s">
        <v>67</v>
      </c>
      <c r="H35">
        <v>4</v>
      </c>
    </row>
    <row r="36" spans="1:8" ht="30" customHeight="1" thickBot="1" x14ac:dyDescent="0.35">
      <c r="A36" s="15" t="s">
        <v>44</v>
      </c>
      <c r="B36" s="30" t="str">
        <f>VLOOKUP(B35,G48:H54,2,FALSE)</f>
        <v>-</v>
      </c>
      <c r="G36" s="11" t="s">
        <v>68</v>
      </c>
      <c r="H36">
        <v>5</v>
      </c>
    </row>
    <row r="37" spans="1:8" ht="30" customHeight="1" x14ac:dyDescent="0.3">
      <c r="A37" s="103" t="s">
        <v>92</v>
      </c>
      <c r="B37" s="104"/>
    </row>
    <row r="38" spans="1:8" ht="30" customHeight="1" thickBot="1" x14ac:dyDescent="0.35">
      <c r="A38" s="29" t="s">
        <v>93</v>
      </c>
      <c r="B38" s="65" t="s">
        <v>72</v>
      </c>
      <c r="G38" s="7" t="s">
        <v>72</v>
      </c>
      <c r="H38" t="s">
        <v>71</v>
      </c>
    </row>
    <row r="39" spans="1:8" ht="30" customHeight="1" thickBot="1" x14ac:dyDescent="0.35">
      <c r="A39" s="15" t="s">
        <v>44</v>
      </c>
      <c r="B39" s="30" t="str">
        <f>VLOOKUP(B38,G56:H61,2,FALSE)</f>
        <v>-</v>
      </c>
      <c r="G39" s="7" t="s">
        <v>97</v>
      </c>
      <c r="H39">
        <v>1</v>
      </c>
    </row>
    <row r="40" spans="1:8" ht="30" customHeight="1" thickBot="1" x14ac:dyDescent="0.35">
      <c r="A40" s="32" t="s">
        <v>94</v>
      </c>
      <c r="B40" s="31" t="str">
        <f>IFERROR((B30+B33+B36+B39)/4,"-")</f>
        <v>-</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t="str">
        <f>IF(OR(B8="-",B11="-",B14="-",B17="-",B20="-",B23="-",B30="-",B33="-",B36="-",B39="-"),"Presenti campi non compilati",IFERROR(B24*B40,"-"))</f>
        <v>Presenti campi non compilati</v>
      </c>
    </row>
    <row r="45" spans="1:8" ht="30" customHeight="1" thickBot="1" x14ac:dyDescent="0.35">
      <c r="A45" s="34"/>
      <c r="B45" s="35"/>
    </row>
    <row r="46" spans="1:8" ht="30" customHeight="1" thickBot="1" x14ac:dyDescent="0.35">
      <c r="A46" s="110" t="s">
        <v>114</v>
      </c>
      <c r="B46" s="118"/>
    </row>
    <row r="47" spans="1:8" ht="30" customHeight="1" thickBot="1" x14ac:dyDescent="0.35">
      <c r="A47" s="116"/>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27:B27"/>
    <mergeCell ref="D2:E2"/>
    <mergeCell ref="A3:B3"/>
    <mergeCell ref="A4:B4"/>
    <mergeCell ref="D4:F4"/>
    <mergeCell ref="A6:B6"/>
    <mergeCell ref="A9:B9"/>
    <mergeCell ref="A12:B12"/>
    <mergeCell ref="A15:B15"/>
    <mergeCell ref="A18:B18"/>
    <mergeCell ref="A21:B21"/>
    <mergeCell ref="A25:B25"/>
    <mergeCell ref="A46:B46"/>
    <mergeCell ref="A47:B47"/>
    <mergeCell ref="A28:B28"/>
    <mergeCell ref="A31:B31"/>
    <mergeCell ref="A34:B34"/>
    <mergeCell ref="A37:B37"/>
    <mergeCell ref="A41:B41"/>
    <mergeCell ref="A43:B43"/>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C1" sqref="C1"/>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t="str">
        <f>IF(F2="SI",'Indice Schede'!B60,"non utilizzata")</f>
        <v>non utilizzata</v>
      </c>
      <c r="D2" s="105" t="s">
        <v>75</v>
      </c>
      <c r="E2" s="106"/>
      <c r="F2" s="67" t="s">
        <v>32</v>
      </c>
      <c r="H2" t="s">
        <v>31</v>
      </c>
    </row>
    <row r="3" spans="1:8" ht="45" customHeight="1" thickBot="1" x14ac:dyDescent="0.35">
      <c r="A3" s="112" t="s">
        <v>187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72</v>
      </c>
      <c r="G7" s="8" t="s">
        <v>40</v>
      </c>
      <c r="H7">
        <v>2</v>
      </c>
    </row>
    <row r="8" spans="1:8" ht="30" customHeight="1" thickBot="1" x14ac:dyDescent="0.35">
      <c r="A8" s="23" t="s">
        <v>44</v>
      </c>
      <c r="B8" s="22" t="str">
        <f>VLOOKUP(B7,G5:H10,2,FALSE)</f>
        <v>-</v>
      </c>
      <c r="G8" s="7" t="s">
        <v>41</v>
      </c>
      <c r="H8">
        <v>3</v>
      </c>
    </row>
    <row r="9" spans="1:8" ht="30" customHeight="1" thickBot="1" x14ac:dyDescent="0.35">
      <c r="A9" s="103" t="s">
        <v>45</v>
      </c>
      <c r="B9" s="104"/>
      <c r="G9" s="7" t="s">
        <v>42</v>
      </c>
      <c r="H9">
        <v>4</v>
      </c>
    </row>
    <row r="10" spans="1:8" ht="30" customHeight="1" thickBot="1" x14ac:dyDescent="0.35">
      <c r="A10" s="25" t="s">
        <v>46</v>
      </c>
      <c r="B10" s="66" t="s">
        <v>72</v>
      </c>
      <c r="G10" s="7" t="s">
        <v>43</v>
      </c>
      <c r="H10">
        <v>5</v>
      </c>
    </row>
    <row r="11" spans="1:8" ht="30" customHeight="1" thickBot="1" x14ac:dyDescent="0.35">
      <c r="A11" s="26" t="s">
        <v>44</v>
      </c>
      <c r="B11" s="22" t="str">
        <f>VLOOKUP(B10,G13:H15,2,FALSE)</f>
        <v>-</v>
      </c>
    </row>
    <row r="12" spans="1:8" ht="30" customHeight="1" x14ac:dyDescent="0.3">
      <c r="A12" s="103" t="s">
        <v>49</v>
      </c>
      <c r="B12" s="104"/>
      <c r="G12" s="12"/>
    </row>
    <row r="13" spans="1:8" ht="30" customHeight="1" thickBot="1" x14ac:dyDescent="0.35">
      <c r="A13" s="27" t="s">
        <v>50</v>
      </c>
      <c r="B13" s="66" t="s">
        <v>72</v>
      </c>
      <c r="G13" s="7" t="s">
        <v>72</v>
      </c>
      <c r="H13" t="s">
        <v>71</v>
      </c>
    </row>
    <row r="14" spans="1:8" ht="30" customHeight="1" thickBot="1" x14ac:dyDescent="0.35">
      <c r="A14" s="26" t="s">
        <v>44</v>
      </c>
      <c r="B14" s="22" t="str">
        <f>VLOOKUP(B13,G17:H20,2,FALSE)</f>
        <v>-</v>
      </c>
      <c r="G14" s="7" t="s">
        <v>47</v>
      </c>
      <c r="H14">
        <v>2</v>
      </c>
    </row>
    <row r="15" spans="1:8" ht="30" customHeight="1" thickBot="1" x14ac:dyDescent="0.35">
      <c r="A15" s="103" t="s">
        <v>54</v>
      </c>
      <c r="B15" s="104"/>
      <c r="G15" s="7" t="s">
        <v>48</v>
      </c>
      <c r="H15">
        <v>5</v>
      </c>
    </row>
    <row r="16" spans="1:8" ht="39" customHeight="1" x14ac:dyDescent="0.3">
      <c r="A16" s="28" t="s">
        <v>55</v>
      </c>
      <c r="B16" s="65" t="s">
        <v>72</v>
      </c>
    </row>
    <row r="17" spans="1:8" ht="30" customHeight="1" thickBot="1" x14ac:dyDescent="0.35">
      <c r="A17" s="15" t="s">
        <v>44</v>
      </c>
      <c r="B17" s="30" t="str">
        <f>VLOOKUP(B16,G22:H25,2,FALSE)</f>
        <v>-</v>
      </c>
      <c r="G17" s="7" t="s">
        <v>72</v>
      </c>
      <c r="H17" t="s">
        <v>71</v>
      </c>
    </row>
    <row r="18" spans="1:8" ht="30" customHeight="1" thickBot="1" x14ac:dyDescent="0.35">
      <c r="A18" s="103" t="s">
        <v>59</v>
      </c>
      <c r="B18" s="104"/>
      <c r="G18" s="11" t="s">
        <v>51</v>
      </c>
      <c r="H18">
        <v>1</v>
      </c>
    </row>
    <row r="19" spans="1:8" ht="30" customHeight="1" thickBot="1" x14ac:dyDescent="0.35">
      <c r="A19" s="29" t="s">
        <v>73</v>
      </c>
      <c r="B19" s="65" t="s">
        <v>72</v>
      </c>
      <c r="G19" s="11" t="s">
        <v>52</v>
      </c>
      <c r="H19">
        <v>3</v>
      </c>
    </row>
    <row r="20" spans="1:8" ht="30" customHeight="1" thickBot="1" x14ac:dyDescent="0.35">
      <c r="A20" s="15" t="s">
        <v>44</v>
      </c>
      <c r="B20" s="30" t="str">
        <f>VLOOKUP(B19,G27:H29,2,FALSE)</f>
        <v>-</v>
      </c>
      <c r="G20" s="11" t="s">
        <v>53</v>
      </c>
      <c r="H20">
        <v>5</v>
      </c>
    </row>
    <row r="21" spans="1:8" ht="30" customHeight="1" x14ac:dyDescent="0.3">
      <c r="A21" s="103" t="s">
        <v>62</v>
      </c>
      <c r="B21" s="104"/>
    </row>
    <row r="22" spans="1:8" ht="30" customHeight="1" thickBot="1" x14ac:dyDescent="0.35">
      <c r="A22" s="29" t="s">
        <v>63</v>
      </c>
      <c r="B22" s="65" t="s">
        <v>72</v>
      </c>
      <c r="G22" s="7" t="s">
        <v>72</v>
      </c>
      <c r="H22" t="s">
        <v>71</v>
      </c>
    </row>
    <row r="23" spans="1:8" ht="30" customHeight="1" thickBot="1" x14ac:dyDescent="0.35">
      <c r="A23" s="15" t="s">
        <v>44</v>
      </c>
      <c r="B23" s="30" t="str">
        <f>VLOOKUP(B22,G31:H36,2,FALSE)</f>
        <v>-</v>
      </c>
      <c r="G23" s="11" t="s">
        <v>56</v>
      </c>
      <c r="H23">
        <v>1</v>
      </c>
    </row>
    <row r="24" spans="1:8" ht="30" customHeight="1" thickBot="1" x14ac:dyDescent="0.35">
      <c r="A24" s="19" t="s">
        <v>69</v>
      </c>
      <c r="B24" s="31" t="str">
        <f>IFERROR((B8+B11+B14+B17+B20+B23)/6,"-")</f>
        <v>-</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72</v>
      </c>
      <c r="G29" s="11" t="s">
        <v>61</v>
      </c>
      <c r="H29">
        <v>5</v>
      </c>
    </row>
    <row r="30" spans="1:8" ht="30" customHeight="1" thickBot="1" x14ac:dyDescent="0.35">
      <c r="A30" s="15" t="s">
        <v>44</v>
      </c>
      <c r="B30" s="30" t="str">
        <f>VLOOKUP(B29,G38:H43,2,FALSE)</f>
        <v>-</v>
      </c>
    </row>
    <row r="31" spans="1:8" ht="30" customHeight="1" thickBot="1" x14ac:dyDescent="0.35">
      <c r="A31" s="103" t="s">
        <v>82</v>
      </c>
      <c r="B31" s="104"/>
      <c r="G31" s="7" t="s">
        <v>72</v>
      </c>
      <c r="H31" t="s">
        <v>71</v>
      </c>
    </row>
    <row r="32" spans="1:8" ht="42" customHeight="1" thickBot="1" x14ac:dyDescent="0.35">
      <c r="A32" s="29" t="s">
        <v>83</v>
      </c>
      <c r="B32" s="65" t="s">
        <v>72</v>
      </c>
      <c r="G32" s="11" t="s">
        <v>64</v>
      </c>
      <c r="H32">
        <v>1</v>
      </c>
    </row>
    <row r="33" spans="1:8" ht="43.5" customHeight="1" thickBot="1" x14ac:dyDescent="0.35">
      <c r="A33" s="15" t="s">
        <v>44</v>
      </c>
      <c r="B33" s="30" t="str">
        <f>VLOOKUP(B32,G27:H29,2,FALSE)</f>
        <v>-</v>
      </c>
      <c r="G33" s="11" t="s">
        <v>65</v>
      </c>
      <c r="H33">
        <v>2</v>
      </c>
    </row>
    <row r="34" spans="1:8" ht="30" customHeight="1" thickBot="1" x14ac:dyDescent="0.35">
      <c r="A34" s="103" t="s">
        <v>84</v>
      </c>
      <c r="B34" s="104"/>
      <c r="G34" s="11" t="s">
        <v>66</v>
      </c>
      <c r="H34">
        <v>3</v>
      </c>
    </row>
    <row r="35" spans="1:8" ht="30" customHeight="1" thickBot="1" x14ac:dyDescent="0.35">
      <c r="A35" s="29" t="s">
        <v>85</v>
      </c>
      <c r="B35" s="65" t="s">
        <v>72</v>
      </c>
      <c r="G35" s="11" t="s">
        <v>67</v>
      </c>
      <c r="H35">
        <v>4</v>
      </c>
    </row>
    <row r="36" spans="1:8" ht="30" customHeight="1" thickBot="1" x14ac:dyDescent="0.35">
      <c r="A36" s="15" t="s">
        <v>44</v>
      </c>
      <c r="B36" s="30" t="str">
        <f>VLOOKUP(B35,G48:H54,2,FALSE)</f>
        <v>-</v>
      </c>
      <c r="G36" s="11" t="s">
        <v>68</v>
      </c>
      <c r="H36">
        <v>5</v>
      </c>
    </row>
    <row r="37" spans="1:8" ht="30" customHeight="1" x14ac:dyDescent="0.3">
      <c r="A37" s="103" t="s">
        <v>92</v>
      </c>
      <c r="B37" s="104"/>
    </row>
    <row r="38" spans="1:8" ht="30" customHeight="1" thickBot="1" x14ac:dyDescent="0.35">
      <c r="A38" s="29" t="s">
        <v>93</v>
      </c>
      <c r="B38" s="65" t="s">
        <v>72</v>
      </c>
      <c r="G38" s="7" t="s">
        <v>72</v>
      </c>
      <c r="H38" t="s">
        <v>71</v>
      </c>
    </row>
    <row r="39" spans="1:8" ht="30" customHeight="1" thickBot="1" x14ac:dyDescent="0.35">
      <c r="A39" s="15" t="s">
        <v>44</v>
      </c>
      <c r="B39" s="30" t="str">
        <f>VLOOKUP(B38,G56:H61,2,FALSE)</f>
        <v>-</v>
      </c>
      <c r="G39" s="7" t="s">
        <v>97</v>
      </c>
      <c r="H39">
        <v>1</v>
      </c>
    </row>
    <row r="40" spans="1:8" ht="30" customHeight="1" thickBot="1" x14ac:dyDescent="0.35">
      <c r="A40" s="32" t="s">
        <v>94</v>
      </c>
      <c r="B40" s="31" t="str">
        <f>IFERROR((B30+B33+B36+B39)/4,"-")</f>
        <v>-</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t="str">
        <f>IF(OR(B8="-",B11="-",B14="-",B17="-",B20="-",B23="-",B30="-",B33="-",B36="-",B39="-"),"Presenti campi non compilati",IFERROR(B24*B40,"-"))</f>
        <v>Presenti campi non compilati</v>
      </c>
    </row>
    <row r="45" spans="1:8" ht="30" customHeight="1" thickBot="1" x14ac:dyDescent="0.35">
      <c r="A45" s="34"/>
      <c r="B45" s="35"/>
    </row>
    <row r="46" spans="1:8" ht="30" customHeight="1" thickBot="1" x14ac:dyDescent="0.35">
      <c r="A46" s="110" t="s">
        <v>114</v>
      </c>
      <c r="B46" s="118"/>
    </row>
    <row r="47" spans="1:8" ht="30" customHeight="1" thickBot="1" x14ac:dyDescent="0.35">
      <c r="A47" s="116"/>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27:B27"/>
    <mergeCell ref="D2:E2"/>
    <mergeCell ref="A3:B3"/>
    <mergeCell ref="A4:B4"/>
    <mergeCell ref="D4:F4"/>
    <mergeCell ref="A6:B6"/>
    <mergeCell ref="A9:B9"/>
    <mergeCell ref="A12:B12"/>
    <mergeCell ref="A15:B15"/>
    <mergeCell ref="A18:B18"/>
    <mergeCell ref="A21:B21"/>
    <mergeCell ref="A25:B25"/>
    <mergeCell ref="A46:B46"/>
    <mergeCell ref="A47:B47"/>
    <mergeCell ref="A28:B28"/>
    <mergeCell ref="A31:B31"/>
    <mergeCell ref="A34:B34"/>
    <mergeCell ref="A37:B37"/>
    <mergeCell ref="A41:B41"/>
    <mergeCell ref="A43:B43"/>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47" sqref="A47:B47"/>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t="str">
        <f>IF(F2="SI",'Indice Schede'!B60,"non utilizzata")</f>
        <v>non utilizzata</v>
      </c>
      <c r="D2" s="105" t="s">
        <v>75</v>
      </c>
      <c r="E2" s="106"/>
      <c r="F2" s="67" t="s">
        <v>32</v>
      </c>
      <c r="H2" t="s">
        <v>31</v>
      </c>
    </row>
    <row r="3" spans="1:8" ht="45" customHeight="1" thickBot="1" x14ac:dyDescent="0.35">
      <c r="A3" s="112" t="s">
        <v>187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72</v>
      </c>
      <c r="G7" s="8" t="s">
        <v>40</v>
      </c>
      <c r="H7">
        <v>2</v>
      </c>
    </row>
    <row r="8" spans="1:8" ht="30" customHeight="1" thickBot="1" x14ac:dyDescent="0.35">
      <c r="A8" s="23" t="s">
        <v>44</v>
      </c>
      <c r="B8" s="22" t="str">
        <f>VLOOKUP(B7,G5:H10,2,FALSE)</f>
        <v>-</v>
      </c>
      <c r="G8" s="7" t="s">
        <v>41</v>
      </c>
      <c r="H8">
        <v>3</v>
      </c>
    </row>
    <row r="9" spans="1:8" ht="30" customHeight="1" thickBot="1" x14ac:dyDescent="0.35">
      <c r="A9" s="103" t="s">
        <v>45</v>
      </c>
      <c r="B9" s="104"/>
      <c r="G9" s="7" t="s">
        <v>42</v>
      </c>
      <c r="H9">
        <v>4</v>
      </c>
    </row>
    <row r="10" spans="1:8" ht="30" customHeight="1" thickBot="1" x14ac:dyDescent="0.35">
      <c r="A10" s="25" t="s">
        <v>46</v>
      </c>
      <c r="B10" s="66" t="s">
        <v>72</v>
      </c>
      <c r="G10" s="7" t="s">
        <v>43</v>
      </c>
      <c r="H10">
        <v>5</v>
      </c>
    </row>
    <row r="11" spans="1:8" ht="30" customHeight="1" thickBot="1" x14ac:dyDescent="0.35">
      <c r="A11" s="26" t="s">
        <v>44</v>
      </c>
      <c r="B11" s="22" t="str">
        <f>VLOOKUP(B10,G13:H15,2,FALSE)</f>
        <v>-</v>
      </c>
    </row>
    <row r="12" spans="1:8" ht="30" customHeight="1" x14ac:dyDescent="0.3">
      <c r="A12" s="103" t="s">
        <v>49</v>
      </c>
      <c r="B12" s="104"/>
      <c r="G12" s="12"/>
    </row>
    <row r="13" spans="1:8" ht="30" customHeight="1" thickBot="1" x14ac:dyDescent="0.35">
      <c r="A13" s="27" t="s">
        <v>50</v>
      </c>
      <c r="B13" s="66" t="s">
        <v>72</v>
      </c>
      <c r="G13" s="7" t="s">
        <v>72</v>
      </c>
      <c r="H13" t="s">
        <v>71</v>
      </c>
    </row>
    <row r="14" spans="1:8" ht="30" customHeight="1" thickBot="1" x14ac:dyDescent="0.35">
      <c r="A14" s="26" t="s">
        <v>44</v>
      </c>
      <c r="B14" s="22" t="str">
        <f>VLOOKUP(B13,G17:H20,2,FALSE)</f>
        <v>-</v>
      </c>
      <c r="G14" s="7" t="s">
        <v>47</v>
      </c>
      <c r="H14">
        <v>2</v>
      </c>
    </row>
    <row r="15" spans="1:8" ht="30" customHeight="1" thickBot="1" x14ac:dyDescent="0.35">
      <c r="A15" s="103" t="s">
        <v>54</v>
      </c>
      <c r="B15" s="104"/>
      <c r="G15" s="7" t="s">
        <v>48</v>
      </c>
      <c r="H15">
        <v>5</v>
      </c>
    </row>
    <row r="16" spans="1:8" ht="39" customHeight="1" x14ac:dyDescent="0.3">
      <c r="A16" s="28" t="s">
        <v>55</v>
      </c>
      <c r="B16" s="65" t="s">
        <v>72</v>
      </c>
    </row>
    <row r="17" spans="1:8" ht="30" customHeight="1" thickBot="1" x14ac:dyDescent="0.35">
      <c r="A17" s="15" t="s">
        <v>44</v>
      </c>
      <c r="B17" s="30" t="str">
        <f>VLOOKUP(B16,G22:H25,2,FALSE)</f>
        <v>-</v>
      </c>
      <c r="G17" s="7" t="s">
        <v>72</v>
      </c>
      <c r="H17" t="s">
        <v>71</v>
      </c>
    </row>
    <row r="18" spans="1:8" ht="30" customHeight="1" thickBot="1" x14ac:dyDescent="0.35">
      <c r="A18" s="103" t="s">
        <v>59</v>
      </c>
      <c r="B18" s="104"/>
      <c r="G18" s="11" t="s">
        <v>51</v>
      </c>
      <c r="H18">
        <v>1</v>
      </c>
    </row>
    <row r="19" spans="1:8" ht="30" customHeight="1" thickBot="1" x14ac:dyDescent="0.35">
      <c r="A19" s="29" t="s">
        <v>73</v>
      </c>
      <c r="B19" s="65" t="s">
        <v>72</v>
      </c>
      <c r="G19" s="11" t="s">
        <v>52</v>
      </c>
      <c r="H19">
        <v>3</v>
      </c>
    </row>
    <row r="20" spans="1:8" ht="30" customHeight="1" thickBot="1" x14ac:dyDescent="0.35">
      <c r="A20" s="15" t="s">
        <v>44</v>
      </c>
      <c r="B20" s="30" t="str">
        <f>VLOOKUP(B19,G27:H29,2,FALSE)</f>
        <v>-</v>
      </c>
      <c r="G20" s="11" t="s">
        <v>53</v>
      </c>
      <c r="H20">
        <v>5</v>
      </c>
    </row>
    <row r="21" spans="1:8" ht="30" customHeight="1" x14ac:dyDescent="0.3">
      <c r="A21" s="103" t="s">
        <v>62</v>
      </c>
      <c r="B21" s="104"/>
    </row>
    <row r="22" spans="1:8" ht="30" customHeight="1" thickBot="1" x14ac:dyDescent="0.35">
      <c r="A22" s="29" t="s">
        <v>63</v>
      </c>
      <c r="B22" s="65" t="s">
        <v>72</v>
      </c>
      <c r="G22" s="7" t="s">
        <v>72</v>
      </c>
      <c r="H22" t="s">
        <v>71</v>
      </c>
    </row>
    <row r="23" spans="1:8" ht="30" customHeight="1" thickBot="1" x14ac:dyDescent="0.35">
      <c r="A23" s="15" t="s">
        <v>44</v>
      </c>
      <c r="B23" s="30" t="str">
        <f>VLOOKUP(B22,G31:H36,2,FALSE)</f>
        <v>-</v>
      </c>
      <c r="G23" s="11" t="s">
        <v>56</v>
      </c>
      <c r="H23">
        <v>1</v>
      </c>
    </row>
    <row r="24" spans="1:8" ht="30" customHeight="1" thickBot="1" x14ac:dyDescent="0.35">
      <c r="A24" s="19" t="s">
        <v>69</v>
      </c>
      <c r="B24" s="31" t="str">
        <f>IFERROR((B8+B11+B14+B17+B20+B23)/6,"-")</f>
        <v>-</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72</v>
      </c>
      <c r="G29" s="11" t="s">
        <v>61</v>
      </c>
      <c r="H29">
        <v>5</v>
      </c>
    </row>
    <row r="30" spans="1:8" ht="30" customHeight="1" thickBot="1" x14ac:dyDescent="0.35">
      <c r="A30" s="15" t="s">
        <v>44</v>
      </c>
      <c r="B30" s="30" t="str">
        <f>VLOOKUP(B29,G38:H43,2,FALSE)</f>
        <v>-</v>
      </c>
    </row>
    <row r="31" spans="1:8" ht="30" customHeight="1" thickBot="1" x14ac:dyDescent="0.35">
      <c r="A31" s="103" t="s">
        <v>82</v>
      </c>
      <c r="B31" s="104"/>
      <c r="G31" s="7" t="s">
        <v>72</v>
      </c>
      <c r="H31" t="s">
        <v>71</v>
      </c>
    </row>
    <row r="32" spans="1:8" ht="42" customHeight="1" thickBot="1" x14ac:dyDescent="0.35">
      <c r="A32" s="29" t="s">
        <v>83</v>
      </c>
      <c r="B32" s="65" t="s">
        <v>72</v>
      </c>
      <c r="G32" s="11" t="s">
        <v>64</v>
      </c>
      <c r="H32">
        <v>1</v>
      </c>
    </row>
    <row r="33" spans="1:8" ht="43.5" customHeight="1" thickBot="1" x14ac:dyDescent="0.35">
      <c r="A33" s="15" t="s">
        <v>44</v>
      </c>
      <c r="B33" s="30" t="str">
        <f>VLOOKUP(B32,G27:H29,2,FALSE)</f>
        <v>-</v>
      </c>
      <c r="G33" s="11" t="s">
        <v>65</v>
      </c>
      <c r="H33">
        <v>2</v>
      </c>
    </row>
    <row r="34" spans="1:8" ht="30" customHeight="1" thickBot="1" x14ac:dyDescent="0.35">
      <c r="A34" s="103" t="s">
        <v>84</v>
      </c>
      <c r="B34" s="104"/>
      <c r="G34" s="11" t="s">
        <v>66</v>
      </c>
      <c r="H34">
        <v>3</v>
      </c>
    </row>
    <row r="35" spans="1:8" ht="30" customHeight="1" thickBot="1" x14ac:dyDescent="0.35">
      <c r="A35" s="29" t="s">
        <v>85</v>
      </c>
      <c r="B35" s="65" t="s">
        <v>72</v>
      </c>
      <c r="G35" s="11" t="s">
        <v>67</v>
      </c>
      <c r="H35">
        <v>4</v>
      </c>
    </row>
    <row r="36" spans="1:8" ht="30" customHeight="1" thickBot="1" x14ac:dyDescent="0.35">
      <c r="A36" s="15" t="s">
        <v>44</v>
      </c>
      <c r="B36" s="30" t="str">
        <f>VLOOKUP(B35,G48:H54,2,FALSE)</f>
        <v>-</v>
      </c>
      <c r="G36" s="11" t="s">
        <v>68</v>
      </c>
      <c r="H36">
        <v>5</v>
      </c>
    </row>
    <row r="37" spans="1:8" ht="30" customHeight="1" x14ac:dyDescent="0.3">
      <c r="A37" s="103" t="s">
        <v>92</v>
      </c>
      <c r="B37" s="104"/>
    </row>
    <row r="38" spans="1:8" ht="30" customHeight="1" thickBot="1" x14ac:dyDescent="0.35">
      <c r="A38" s="29" t="s">
        <v>93</v>
      </c>
      <c r="B38" s="65" t="s">
        <v>72</v>
      </c>
      <c r="G38" s="7" t="s">
        <v>72</v>
      </c>
      <c r="H38" t="s">
        <v>71</v>
      </c>
    </row>
    <row r="39" spans="1:8" ht="30" customHeight="1" thickBot="1" x14ac:dyDescent="0.35">
      <c r="A39" s="15" t="s">
        <v>44</v>
      </c>
      <c r="B39" s="30" t="str">
        <f>VLOOKUP(B38,G56:H61,2,FALSE)</f>
        <v>-</v>
      </c>
      <c r="G39" s="7" t="s">
        <v>97</v>
      </c>
      <c r="H39">
        <v>1</v>
      </c>
    </row>
    <row r="40" spans="1:8" ht="30" customHeight="1" thickBot="1" x14ac:dyDescent="0.35">
      <c r="A40" s="32" t="s">
        <v>94</v>
      </c>
      <c r="B40" s="31" t="str">
        <f>IFERROR((B30+B33+B36+B39)/4,"-")</f>
        <v>-</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t="str">
        <f>IF(OR(B8="-",B11="-",B14="-",B17="-",B20="-",B23="-",B30="-",B33="-",B36="-",B39="-"),"Presenti campi non compilati",IFERROR(B24*B40,"-"))</f>
        <v>Presenti campi non compilati</v>
      </c>
    </row>
    <row r="45" spans="1:8" ht="30" customHeight="1" thickBot="1" x14ac:dyDescent="0.35">
      <c r="A45" s="34"/>
      <c r="B45" s="35"/>
    </row>
    <row r="46" spans="1:8" ht="30" customHeight="1" thickBot="1" x14ac:dyDescent="0.35">
      <c r="A46" s="110" t="s">
        <v>114</v>
      </c>
      <c r="B46" s="118"/>
    </row>
    <row r="47" spans="1:8" ht="30" customHeight="1" thickBot="1" x14ac:dyDescent="0.35">
      <c r="A47" s="116"/>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27:B27"/>
    <mergeCell ref="D2:E2"/>
    <mergeCell ref="A3:B3"/>
    <mergeCell ref="A4:B4"/>
    <mergeCell ref="D4:F4"/>
    <mergeCell ref="A6:B6"/>
    <mergeCell ref="A9:B9"/>
    <mergeCell ref="A12:B12"/>
    <mergeCell ref="A15:B15"/>
    <mergeCell ref="A18:B18"/>
    <mergeCell ref="A21:B21"/>
    <mergeCell ref="A25:B25"/>
    <mergeCell ref="A46:B46"/>
    <mergeCell ref="A47:B47"/>
    <mergeCell ref="A28:B28"/>
    <mergeCell ref="A31:B31"/>
    <mergeCell ref="A34:B34"/>
    <mergeCell ref="A37:B37"/>
    <mergeCell ref="A41:B41"/>
    <mergeCell ref="A43:B43"/>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A47" sqref="A47:B47"/>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t="str">
        <f>IF(F2="SI",'Indice Schede'!B60,"non utilizzata")</f>
        <v>non utilizzata</v>
      </c>
      <c r="D2" s="105" t="s">
        <v>75</v>
      </c>
      <c r="E2" s="106"/>
      <c r="F2" s="67" t="s">
        <v>32</v>
      </c>
      <c r="H2" t="s">
        <v>31</v>
      </c>
    </row>
    <row r="3" spans="1:8" ht="45" customHeight="1" thickBot="1" x14ac:dyDescent="0.35">
      <c r="A3" s="112" t="s">
        <v>187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72</v>
      </c>
      <c r="G7" s="8" t="s">
        <v>40</v>
      </c>
      <c r="H7">
        <v>2</v>
      </c>
    </row>
    <row r="8" spans="1:8" ht="30" customHeight="1" thickBot="1" x14ac:dyDescent="0.35">
      <c r="A8" s="23" t="s">
        <v>44</v>
      </c>
      <c r="B8" s="22" t="str">
        <f>VLOOKUP(B7,G5:H10,2,FALSE)</f>
        <v>-</v>
      </c>
      <c r="G8" s="7" t="s">
        <v>41</v>
      </c>
      <c r="H8">
        <v>3</v>
      </c>
    </row>
    <row r="9" spans="1:8" ht="30" customHeight="1" thickBot="1" x14ac:dyDescent="0.35">
      <c r="A9" s="103" t="s">
        <v>45</v>
      </c>
      <c r="B9" s="104"/>
      <c r="G9" s="7" t="s">
        <v>42</v>
      </c>
      <c r="H9">
        <v>4</v>
      </c>
    </row>
    <row r="10" spans="1:8" ht="30" customHeight="1" thickBot="1" x14ac:dyDescent="0.35">
      <c r="A10" s="25" t="s">
        <v>46</v>
      </c>
      <c r="B10" s="66" t="s">
        <v>72</v>
      </c>
      <c r="G10" s="7" t="s">
        <v>43</v>
      </c>
      <c r="H10">
        <v>5</v>
      </c>
    </row>
    <row r="11" spans="1:8" ht="30" customHeight="1" thickBot="1" x14ac:dyDescent="0.35">
      <c r="A11" s="26" t="s">
        <v>44</v>
      </c>
      <c r="B11" s="22" t="str">
        <f>VLOOKUP(B10,G13:H15,2,FALSE)</f>
        <v>-</v>
      </c>
    </row>
    <row r="12" spans="1:8" ht="30" customHeight="1" x14ac:dyDescent="0.3">
      <c r="A12" s="103" t="s">
        <v>49</v>
      </c>
      <c r="B12" s="104"/>
      <c r="G12" s="12"/>
    </row>
    <row r="13" spans="1:8" ht="30" customHeight="1" thickBot="1" x14ac:dyDescent="0.35">
      <c r="A13" s="27" t="s">
        <v>50</v>
      </c>
      <c r="B13" s="66" t="s">
        <v>72</v>
      </c>
      <c r="G13" s="7" t="s">
        <v>72</v>
      </c>
      <c r="H13" t="s">
        <v>71</v>
      </c>
    </row>
    <row r="14" spans="1:8" ht="30" customHeight="1" thickBot="1" x14ac:dyDescent="0.35">
      <c r="A14" s="26" t="s">
        <v>44</v>
      </c>
      <c r="B14" s="22" t="str">
        <f>VLOOKUP(B13,G17:H20,2,FALSE)</f>
        <v>-</v>
      </c>
      <c r="G14" s="7" t="s">
        <v>47</v>
      </c>
      <c r="H14">
        <v>2</v>
      </c>
    </row>
    <row r="15" spans="1:8" ht="30" customHeight="1" thickBot="1" x14ac:dyDescent="0.35">
      <c r="A15" s="103" t="s">
        <v>54</v>
      </c>
      <c r="B15" s="104"/>
      <c r="G15" s="7" t="s">
        <v>48</v>
      </c>
      <c r="H15">
        <v>5</v>
      </c>
    </row>
    <row r="16" spans="1:8" ht="39" customHeight="1" x14ac:dyDescent="0.3">
      <c r="A16" s="28" t="s">
        <v>55</v>
      </c>
      <c r="B16" s="65" t="s">
        <v>72</v>
      </c>
    </row>
    <row r="17" spans="1:8" ht="30" customHeight="1" thickBot="1" x14ac:dyDescent="0.35">
      <c r="A17" s="15" t="s">
        <v>44</v>
      </c>
      <c r="B17" s="30" t="str">
        <f>VLOOKUP(B16,G22:H25,2,FALSE)</f>
        <v>-</v>
      </c>
      <c r="G17" s="7" t="s">
        <v>72</v>
      </c>
      <c r="H17" t="s">
        <v>71</v>
      </c>
    </row>
    <row r="18" spans="1:8" ht="30" customHeight="1" thickBot="1" x14ac:dyDescent="0.35">
      <c r="A18" s="103" t="s">
        <v>59</v>
      </c>
      <c r="B18" s="104"/>
      <c r="G18" s="11" t="s">
        <v>51</v>
      </c>
      <c r="H18">
        <v>1</v>
      </c>
    </row>
    <row r="19" spans="1:8" ht="30" customHeight="1" thickBot="1" x14ac:dyDescent="0.35">
      <c r="A19" s="29" t="s">
        <v>73</v>
      </c>
      <c r="B19" s="65" t="s">
        <v>72</v>
      </c>
      <c r="G19" s="11" t="s">
        <v>52</v>
      </c>
      <c r="H19">
        <v>3</v>
      </c>
    </row>
    <row r="20" spans="1:8" ht="30" customHeight="1" thickBot="1" x14ac:dyDescent="0.35">
      <c r="A20" s="15" t="s">
        <v>44</v>
      </c>
      <c r="B20" s="30" t="str">
        <f>VLOOKUP(B19,G27:H29,2,FALSE)</f>
        <v>-</v>
      </c>
      <c r="G20" s="11" t="s">
        <v>53</v>
      </c>
      <c r="H20">
        <v>5</v>
      </c>
    </row>
    <row r="21" spans="1:8" ht="30" customHeight="1" x14ac:dyDescent="0.3">
      <c r="A21" s="103" t="s">
        <v>62</v>
      </c>
      <c r="B21" s="104"/>
    </row>
    <row r="22" spans="1:8" ht="30" customHeight="1" thickBot="1" x14ac:dyDescent="0.35">
      <c r="A22" s="29" t="s">
        <v>63</v>
      </c>
      <c r="B22" s="65" t="s">
        <v>72</v>
      </c>
      <c r="G22" s="7" t="s">
        <v>72</v>
      </c>
      <c r="H22" t="s">
        <v>71</v>
      </c>
    </row>
    <row r="23" spans="1:8" ht="30" customHeight="1" thickBot="1" x14ac:dyDescent="0.35">
      <c r="A23" s="15" t="s">
        <v>44</v>
      </c>
      <c r="B23" s="30" t="str">
        <f>VLOOKUP(B22,G31:H36,2,FALSE)</f>
        <v>-</v>
      </c>
      <c r="G23" s="11" t="s">
        <v>56</v>
      </c>
      <c r="H23">
        <v>1</v>
      </c>
    </row>
    <row r="24" spans="1:8" ht="30" customHeight="1" thickBot="1" x14ac:dyDescent="0.35">
      <c r="A24" s="19" t="s">
        <v>69</v>
      </c>
      <c r="B24" s="31" t="str">
        <f>IFERROR((B8+B11+B14+B17+B20+B23)/6,"-")</f>
        <v>-</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72</v>
      </c>
      <c r="G29" s="11" t="s">
        <v>61</v>
      </c>
      <c r="H29">
        <v>5</v>
      </c>
    </row>
    <row r="30" spans="1:8" ht="30" customHeight="1" thickBot="1" x14ac:dyDescent="0.35">
      <c r="A30" s="15" t="s">
        <v>44</v>
      </c>
      <c r="B30" s="30" t="str">
        <f>VLOOKUP(B29,G38:H43,2,FALSE)</f>
        <v>-</v>
      </c>
    </row>
    <row r="31" spans="1:8" ht="30" customHeight="1" thickBot="1" x14ac:dyDescent="0.35">
      <c r="A31" s="103" t="s">
        <v>82</v>
      </c>
      <c r="B31" s="104"/>
      <c r="G31" s="7" t="s">
        <v>72</v>
      </c>
      <c r="H31" t="s">
        <v>71</v>
      </c>
    </row>
    <row r="32" spans="1:8" ht="42" customHeight="1" thickBot="1" x14ac:dyDescent="0.35">
      <c r="A32" s="29" t="s">
        <v>83</v>
      </c>
      <c r="B32" s="65" t="s">
        <v>72</v>
      </c>
      <c r="G32" s="11" t="s">
        <v>64</v>
      </c>
      <c r="H32">
        <v>1</v>
      </c>
    </row>
    <row r="33" spans="1:8" ht="43.5" customHeight="1" thickBot="1" x14ac:dyDescent="0.35">
      <c r="A33" s="15" t="s">
        <v>44</v>
      </c>
      <c r="B33" s="30" t="str">
        <f>VLOOKUP(B32,G27:H29,2,FALSE)</f>
        <v>-</v>
      </c>
      <c r="G33" s="11" t="s">
        <v>65</v>
      </c>
      <c r="H33">
        <v>2</v>
      </c>
    </row>
    <row r="34" spans="1:8" ht="30" customHeight="1" thickBot="1" x14ac:dyDescent="0.35">
      <c r="A34" s="103" t="s">
        <v>84</v>
      </c>
      <c r="B34" s="104"/>
      <c r="G34" s="11" t="s">
        <v>66</v>
      </c>
      <c r="H34">
        <v>3</v>
      </c>
    </row>
    <row r="35" spans="1:8" ht="30" customHeight="1" thickBot="1" x14ac:dyDescent="0.35">
      <c r="A35" s="29" t="s">
        <v>85</v>
      </c>
      <c r="B35" s="65" t="s">
        <v>72</v>
      </c>
      <c r="G35" s="11" t="s">
        <v>67</v>
      </c>
      <c r="H35">
        <v>4</v>
      </c>
    </row>
    <row r="36" spans="1:8" ht="30" customHeight="1" thickBot="1" x14ac:dyDescent="0.35">
      <c r="A36" s="15" t="s">
        <v>44</v>
      </c>
      <c r="B36" s="30" t="str">
        <f>VLOOKUP(B35,G48:H54,2,FALSE)</f>
        <v>-</v>
      </c>
      <c r="G36" s="11" t="s">
        <v>68</v>
      </c>
      <c r="H36">
        <v>5</v>
      </c>
    </row>
    <row r="37" spans="1:8" ht="30" customHeight="1" x14ac:dyDescent="0.3">
      <c r="A37" s="103" t="s">
        <v>92</v>
      </c>
      <c r="B37" s="104"/>
    </row>
    <row r="38" spans="1:8" ht="30" customHeight="1" thickBot="1" x14ac:dyDescent="0.35">
      <c r="A38" s="29" t="s">
        <v>93</v>
      </c>
      <c r="B38" s="65" t="s">
        <v>72</v>
      </c>
      <c r="G38" s="7" t="s">
        <v>72</v>
      </c>
      <c r="H38" t="s">
        <v>71</v>
      </c>
    </row>
    <row r="39" spans="1:8" ht="30" customHeight="1" thickBot="1" x14ac:dyDescent="0.35">
      <c r="A39" s="15" t="s">
        <v>44</v>
      </c>
      <c r="B39" s="30" t="str">
        <f>VLOOKUP(B38,G56:H61,2,FALSE)</f>
        <v>-</v>
      </c>
      <c r="G39" s="7" t="s">
        <v>97</v>
      </c>
      <c r="H39">
        <v>1</v>
      </c>
    </row>
    <row r="40" spans="1:8" ht="30" customHeight="1" thickBot="1" x14ac:dyDescent="0.35">
      <c r="A40" s="32" t="s">
        <v>94</v>
      </c>
      <c r="B40" s="31" t="str">
        <f>IFERROR((B30+B33+B36+B39)/4,"-")</f>
        <v>-</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t="str">
        <f>IF(OR(B8="-",B11="-",B14="-",B17="-",B20="-",B23="-",B30="-",B33="-",B36="-",B39="-"),"Presenti campi non compilati",IFERROR(B24*B40,"-"))</f>
        <v>Presenti campi non compilati</v>
      </c>
    </row>
    <row r="45" spans="1:8" ht="30" customHeight="1" thickBot="1" x14ac:dyDescent="0.35">
      <c r="A45" s="34"/>
      <c r="B45" s="35"/>
    </row>
    <row r="46" spans="1:8" ht="30" customHeight="1" thickBot="1" x14ac:dyDescent="0.35">
      <c r="A46" s="110" t="s">
        <v>114</v>
      </c>
      <c r="B46" s="118"/>
    </row>
    <row r="47" spans="1:8" ht="30" customHeight="1" thickBot="1" x14ac:dyDescent="0.35">
      <c r="A47" s="116"/>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27:B27"/>
    <mergeCell ref="D2:E2"/>
    <mergeCell ref="A3:B3"/>
    <mergeCell ref="A4:B4"/>
    <mergeCell ref="D4:F4"/>
    <mergeCell ref="A6:B6"/>
    <mergeCell ref="A9:B9"/>
    <mergeCell ref="A12:B12"/>
    <mergeCell ref="A15:B15"/>
    <mergeCell ref="A18:B18"/>
    <mergeCell ref="A21:B21"/>
    <mergeCell ref="A25:B25"/>
    <mergeCell ref="A46:B46"/>
    <mergeCell ref="A47:B47"/>
    <mergeCell ref="A28:B28"/>
    <mergeCell ref="A31:B31"/>
    <mergeCell ref="A34:B34"/>
    <mergeCell ref="A37:B37"/>
    <mergeCell ref="A41:B41"/>
    <mergeCell ref="A43:B43"/>
  </mergeCells>
  <dataValidations count="11">
    <dataValidation type="list" allowBlank="1" showInputMessage="1" showErrorMessage="1" promptTitle="Impatto" prompt="Selezionare una delle possibili opzioni dal menu a tendina" sqref="B38">
      <formula1>$G$56:$G$61</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10">
      <formula1>$G$13:$G$15</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Normal="100" zoomScaleSheetLayoutView="100" workbookViewId="0">
      <selection activeCell="D4" sqref="D4:F4"/>
    </sheetView>
  </sheetViews>
  <sheetFormatPr defaultRowHeight="14.4" x14ac:dyDescent="0.3"/>
  <cols>
    <col min="1" max="1" width="85.6640625" customWidth="1"/>
    <col min="2" max="2" width="42" customWidth="1"/>
    <col min="3" max="3" width="5.5546875" customWidth="1"/>
    <col min="7" max="7" width="43.109375" hidden="1" customWidth="1"/>
    <col min="8" max="8" width="9.109375" hidden="1" customWidth="1"/>
  </cols>
  <sheetData>
    <row r="1" spans="1:8" ht="15" thickBot="1" x14ac:dyDescent="0.35"/>
    <row r="2" spans="1:8" ht="24" customHeight="1" thickBot="1" x14ac:dyDescent="0.35">
      <c r="A2" s="14" t="s">
        <v>74</v>
      </c>
      <c r="B2" s="18" t="str">
        <f>IF(F2="SI",'Indice Schede'!B60,"non utilizzata")</f>
        <v>non utilizzata</v>
      </c>
      <c r="D2" s="105" t="s">
        <v>75</v>
      </c>
      <c r="E2" s="106"/>
      <c r="F2" s="67" t="s">
        <v>32</v>
      </c>
      <c r="H2" t="s">
        <v>31</v>
      </c>
    </row>
    <row r="3" spans="1:8" ht="45" customHeight="1" thickBot="1" x14ac:dyDescent="0.35">
      <c r="A3" s="112" t="s">
        <v>187</v>
      </c>
      <c r="B3" s="113"/>
      <c r="H3" t="s">
        <v>32</v>
      </c>
    </row>
    <row r="4" spans="1:8" ht="31.5" customHeight="1" thickBot="1" x14ac:dyDescent="0.35">
      <c r="A4" s="110" t="s">
        <v>34</v>
      </c>
      <c r="B4" s="111"/>
      <c r="D4" s="107" t="s">
        <v>76</v>
      </c>
      <c r="E4" s="108"/>
      <c r="F4" s="109"/>
    </row>
    <row r="5" spans="1:8" ht="15" thickBot="1" x14ac:dyDescent="0.35">
      <c r="A5" s="16" t="s">
        <v>35</v>
      </c>
      <c r="B5" s="17" t="s">
        <v>36</v>
      </c>
      <c r="G5" s="9" t="s">
        <v>72</v>
      </c>
      <c r="H5" t="s">
        <v>71</v>
      </c>
    </row>
    <row r="6" spans="1:8" ht="30" customHeight="1" thickBot="1" x14ac:dyDescent="0.35">
      <c r="A6" s="103" t="s">
        <v>37</v>
      </c>
      <c r="B6" s="104"/>
      <c r="G6" s="10" t="s">
        <v>39</v>
      </c>
      <c r="H6">
        <v>1</v>
      </c>
    </row>
    <row r="7" spans="1:8" ht="30" customHeight="1" thickBot="1" x14ac:dyDescent="0.35">
      <c r="A7" s="24" t="s">
        <v>38</v>
      </c>
      <c r="B7" s="65" t="s">
        <v>72</v>
      </c>
      <c r="G7" s="8" t="s">
        <v>40</v>
      </c>
      <c r="H7">
        <v>2</v>
      </c>
    </row>
    <row r="8" spans="1:8" ht="30" customHeight="1" thickBot="1" x14ac:dyDescent="0.35">
      <c r="A8" s="23" t="s">
        <v>44</v>
      </c>
      <c r="B8" s="22" t="str">
        <f>VLOOKUP(B7,G5:H10,2,FALSE)</f>
        <v>-</v>
      </c>
      <c r="G8" s="7" t="s">
        <v>41</v>
      </c>
      <c r="H8">
        <v>3</v>
      </c>
    </row>
    <row r="9" spans="1:8" ht="30" customHeight="1" thickBot="1" x14ac:dyDescent="0.35">
      <c r="A9" s="103" t="s">
        <v>45</v>
      </c>
      <c r="B9" s="104"/>
      <c r="G9" s="7" t="s">
        <v>42</v>
      </c>
      <c r="H9">
        <v>4</v>
      </c>
    </row>
    <row r="10" spans="1:8" ht="30" customHeight="1" thickBot="1" x14ac:dyDescent="0.35">
      <c r="A10" s="25" t="s">
        <v>46</v>
      </c>
      <c r="B10" s="66" t="s">
        <v>72</v>
      </c>
      <c r="G10" s="7" t="s">
        <v>43</v>
      </c>
      <c r="H10">
        <v>5</v>
      </c>
    </row>
    <row r="11" spans="1:8" ht="30" customHeight="1" thickBot="1" x14ac:dyDescent="0.35">
      <c r="A11" s="26" t="s">
        <v>44</v>
      </c>
      <c r="B11" s="22" t="str">
        <f>VLOOKUP(B10,G13:H15,2,FALSE)</f>
        <v>-</v>
      </c>
    </row>
    <row r="12" spans="1:8" ht="30" customHeight="1" x14ac:dyDescent="0.3">
      <c r="A12" s="103" t="s">
        <v>49</v>
      </c>
      <c r="B12" s="104"/>
      <c r="G12" s="12"/>
    </row>
    <row r="13" spans="1:8" ht="30" customHeight="1" thickBot="1" x14ac:dyDescent="0.35">
      <c r="A13" s="27" t="s">
        <v>50</v>
      </c>
      <c r="B13" s="66" t="s">
        <v>72</v>
      </c>
      <c r="G13" s="7" t="s">
        <v>72</v>
      </c>
      <c r="H13" t="s">
        <v>71</v>
      </c>
    </row>
    <row r="14" spans="1:8" ht="30" customHeight="1" thickBot="1" x14ac:dyDescent="0.35">
      <c r="A14" s="26" t="s">
        <v>44</v>
      </c>
      <c r="B14" s="22" t="str">
        <f>VLOOKUP(B13,G17:H20,2,FALSE)</f>
        <v>-</v>
      </c>
      <c r="G14" s="7" t="s">
        <v>47</v>
      </c>
      <c r="H14">
        <v>2</v>
      </c>
    </row>
    <row r="15" spans="1:8" ht="30" customHeight="1" thickBot="1" x14ac:dyDescent="0.35">
      <c r="A15" s="103" t="s">
        <v>54</v>
      </c>
      <c r="B15" s="104"/>
      <c r="G15" s="7" t="s">
        <v>48</v>
      </c>
      <c r="H15">
        <v>5</v>
      </c>
    </row>
    <row r="16" spans="1:8" ht="39" customHeight="1" x14ac:dyDescent="0.3">
      <c r="A16" s="28" t="s">
        <v>55</v>
      </c>
      <c r="B16" s="65" t="s">
        <v>72</v>
      </c>
    </row>
    <row r="17" spans="1:8" ht="30" customHeight="1" thickBot="1" x14ac:dyDescent="0.35">
      <c r="A17" s="15" t="s">
        <v>44</v>
      </c>
      <c r="B17" s="30" t="str">
        <f>VLOOKUP(B16,G22:H25,2,FALSE)</f>
        <v>-</v>
      </c>
      <c r="G17" s="7" t="s">
        <v>72</v>
      </c>
      <c r="H17" t="s">
        <v>71</v>
      </c>
    </row>
    <row r="18" spans="1:8" ht="30" customHeight="1" thickBot="1" x14ac:dyDescent="0.35">
      <c r="A18" s="103" t="s">
        <v>59</v>
      </c>
      <c r="B18" s="104"/>
      <c r="G18" s="11" t="s">
        <v>51</v>
      </c>
      <c r="H18">
        <v>1</v>
      </c>
    </row>
    <row r="19" spans="1:8" ht="30" customHeight="1" thickBot="1" x14ac:dyDescent="0.35">
      <c r="A19" s="29" t="s">
        <v>73</v>
      </c>
      <c r="B19" s="65" t="s">
        <v>72</v>
      </c>
      <c r="G19" s="11" t="s">
        <v>52</v>
      </c>
      <c r="H19">
        <v>3</v>
      </c>
    </row>
    <row r="20" spans="1:8" ht="30" customHeight="1" thickBot="1" x14ac:dyDescent="0.35">
      <c r="A20" s="15" t="s">
        <v>44</v>
      </c>
      <c r="B20" s="30" t="str">
        <f>VLOOKUP(B19,G27:H29,2,FALSE)</f>
        <v>-</v>
      </c>
      <c r="G20" s="11" t="s">
        <v>53</v>
      </c>
      <c r="H20">
        <v>5</v>
      </c>
    </row>
    <row r="21" spans="1:8" ht="30" customHeight="1" x14ac:dyDescent="0.3">
      <c r="A21" s="103" t="s">
        <v>62</v>
      </c>
      <c r="B21" s="104"/>
    </row>
    <row r="22" spans="1:8" ht="30" customHeight="1" thickBot="1" x14ac:dyDescent="0.35">
      <c r="A22" s="29" t="s">
        <v>63</v>
      </c>
      <c r="B22" s="65" t="s">
        <v>72</v>
      </c>
      <c r="G22" s="7" t="s">
        <v>72</v>
      </c>
      <c r="H22" t="s">
        <v>71</v>
      </c>
    </row>
    <row r="23" spans="1:8" ht="30" customHeight="1" thickBot="1" x14ac:dyDescent="0.35">
      <c r="A23" s="15" t="s">
        <v>44</v>
      </c>
      <c r="B23" s="30" t="str">
        <f>VLOOKUP(B22,G31:H36,2,FALSE)</f>
        <v>-</v>
      </c>
      <c r="G23" s="11" t="s">
        <v>56</v>
      </c>
      <c r="H23">
        <v>1</v>
      </c>
    </row>
    <row r="24" spans="1:8" ht="30" customHeight="1" thickBot="1" x14ac:dyDescent="0.35">
      <c r="A24" s="19" t="s">
        <v>69</v>
      </c>
      <c r="B24" s="31" t="str">
        <f>IFERROR((B8+B11+B14+B17+B20+B23)/6,"-")</f>
        <v>-</v>
      </c>
      <c r="G24" s="13" t="s">
        <v>57</v>
      </c>
      <c r="H24">
        <v>3</v>
      </c>
    </row>
    <row r="25" spans="1:8" ht="30" customHeight="1" thickBot="1" x14ac:dyDescent="0.35">
      <c r="A25" s="114" t="s">
        <v>70</v>
      </c>
      <c r="B25" s="115"/>
      <c r="G25" s="11" t="s">
        <v>58</v>
      </c>
      <c r="H25">
        <v>5</v>
      </c>
    </row>
    <row r="26" spans="1:8" ht="9.75" customHeight="1" thickBot="1" x14ac:dyDescent="0.35"/>
    <row r="27" spans="1:8" ht="30" customHeight="1" thickBot="1" x14ac:dyDescent="0.35">
      <c r="A27" s="110" t="s">
        <v>79</v>
      </c>
      <c r="B27" s="111"/>
      <c r="G27" s="7" t="s">
        <v>72</v>
      </c>
      <c r="H27" t="s">
        <v>71</v>
      </c>
    </row>
    <row r="28" spans="1:8" ht="30" customHeight="1" thickBot="1" x14ac:dyDescent="0.35">
      <c r="A28" s="103" t="s">
        <v>80</v>
      </c>
      <c r="B28" s="104"/>
      <c r="G28" s="11" t="s">
        <v>60</v>
      </c>
      <c r="H28">
        <v>1</v>
      </c>
    </row>
    <row r="29" spans="1:8" ht="66.75" customHeight="1" thickBot="1" x14ac:dyDescent="0.35">
      <c r="A29" s="29" t="s">
        <v>81</v>
      </c>
      <c r="B29" s="65" t="s">
        <v>72</v>
      </c>
      <c r="G29" s="11" t="s">
        <v>61</v>
      </c>
      <c r="H29">
        <v>5</v>
      </c>
    </row>
    <row r="30" spans="1:8" ht="30" customHeight="1" thickBot="1" x14ac:dyDescent="0.35">
      <c r="A30" s="15" t="s">
        <v>44</v>
      </c>
      <c r="B30" s="30" t="str">
        <f>VLOOKUP(B29,G38:H43,2,FALSE)</f>
        <v>-</v>
      </c>
    </row>
    <row r="31" spans="1:8" ht="30" customHeight="1" thickBot="1" x14ac:dyDescent="0.35">
      <c r="A31" s="103" t="s">
        <v>82</v>
      </c>
      <c r="B31" s="104"/>
      <c r="G31" s="7" t="s">
        <v>72</v>
      </c>
      <c r="H31" t="s">
        <v>71</v>
      </c>
    </row>
    <row r="32" spans="1:8" ht="42" customHeight="1" thickBot="1" x14ac:dyDescent="0.35">
      <c r="A32" s="29" t="s">
        <v>83</v>
      </c>
      <c r="B32" s="65" t="s">
        <v>72</v>
      </c>
      <c r="G32" s="11" t="s">
        <v>64</v>
      </c>
      <c r="H32">
        <v>1</v>
      </c>
    </row>
    <row r="33" spans="1:8" ht="43.5" customHeight="1" thickBot="1" x14ac:dyDescent="0.35">
      <c r="A33" s="15" t="s">
        <v>44</v>
      </c>
      <c r="B33" s="30" t="str">
        <f>VLOOKUP(B32,G27:H29,2,FALSE)</f>
        <v>-</v>
      </c>
      <c r="G33" s="11" t="s">
        <v>65</v>
      </c>
      <c r="H33">
        <v>2</v>
      </c>
    </row>
    <row r="34" spans="1:8" ht="30" customHeight="1" thickBot="1" x14ac:dyDescent="0.35">
      <c r="A34" s="103" t="s">
        <v>84</v>
      </c>
      <c r="B34" s="104"/>
      <c r="G34" s="11" t="s">
        <v>66</v>
      </c>
      <c r="H34">
        <v>3</v>
      </c>
    </row>
    <row r="35" spans="1:8" ht="30" customHeight="1" thickBot="1" x14ac:dyDescent="0.35">
      <c r="A35" s="29" t="s">
        <v>85</v>
      </c>
      <c r="B35" s="65" t="s">
        <v>72</v>
      </c>
      <c r="G35" s="11" t="s">
        <v>67</v>
      </c>
      <c r="H35">
        <v>4</v>
      </c>
    </row>
    <row r="36" spans="1:8" ht="30" customHeight="1" thickBot="1" x14ac:dyDescent="0.35">
      <c r="A36" s="15" t="s">
        <v>44</v>
      </c>
      <c r="B36" s="30" t="str">
        <f>VLOOKUP(B35,G48:H54,2,FALSE)</f>
        <v>-</v>
      </c>
      <c r="G36" s="11" t="s">
        <v>68</v>
      </c>
      <c r="H36">
        <v>5</v>
      </c>
    </row>
    <row r="37" spans="1:8" ht="30" customHeight="1" x14ac:dyDescent="0.3">
      <c r="A37" s="103" t="s">
        <v>92</v>
      </c>
      <c r="B37" s="104"/>
    </row>
    <row r="38" spans="1:8" ht="30" customHeight="1" thickBot="1" x14ac:dyDescent="0.35">
      <c r="A38" s="29" t="s">
        <v>93</v>
      </c>
      <c r="B38" s="65" t="s">
        <v>72</v>
      </c>
      <c r="G38" s="7" t="s">
        <v>72</v>
      </c>
      <c r="H38" t="s">
        <v>71</v>
      </c>
    </row>
    <row r="39" spans="1:8" ht="30" customHeight="1" thickBot="1" x14ac:dyDescent="0.35">
      <c r="A39" s="15" t="s">
        <v>44</v>
      </c>
      <c r="B39" s="30" t="str">
        <f>VLOOKUP(B38,G56:H61,2,FALSE)</f>
        <v>-</v>
      </c>
      <c r="G39" s="7" t="s">
        <v>97</v>
      </c>
      <c r="H39">
        <v>1</v>
      </c>
    </row>
    <row r="40" spans="1:8" ht="30" customHeight="1" thickBot="1" x14ac:dyDescent="0.35">
      <c r="A40" s="32" t="s">
        <v>94</v>
      </c>
      <c r="B40" s="31" t="str">
        <f>IFERROR((B30+B33+B36+B39)/4,"-")</f>
        <v>-</v>
      </c>
      <c r="G40" s="7" t="s">
        <v>98</v>
      </c>
      <c r="H40">
        <v>2</v>
      </c>
    </row>
    <row r="41" spans="1:8" ht="30" customHeight="1" thickBot="1" x14ac:dyDescent="0.35">
      <c r="A41" s="114" t="s">
        <v>95</v>
      </c>
      <c r="B41" s="115"/>
      <c r="G41" s="7" t="s">
        <v>99</v>
      </c>
      <c r="H41">
        <v>3</v>
      </c>
    </row>
    <row r="42" spans="1:8" ht="30" customHeight="1" thickBot="1" x14ac:dyDescent="0.35">
      <c r="A42" s="20"/>
      <c r="B42" s="20"/>
      <c r="G42" s="7" t="s">
        <v>100</v>
      </c>
      <c r="H42">
        <v>4</v>
      </c>
    </row>
    <row r="43" spans="1:8" ht="30" customHeight="1" thickBot="1" x14ac:dyDescent="0.35">
      <c r="A43" s="110" t="s">
        <v>96</v>
      </c>
      <c r="B43" s="118"/>
      <c r="G43" s="7" t="s">
        <v>101</v>
      </c>
      <c r="H43">
        <v>5</v>
      </c>
    </row>
    <row r="44" spans="1:8" ht="30" customHeight="1" thickBot="1" x14ac:dyDescent="0.35">
      <c r="A44" s="33" t="s">
        <v>109</v>
      </c>
      <c r="B44" s="31" t="str">
        <f>IF(OR(B8="-",B11="-",B14="-",B17="-",B20="-",B23="-",B30="-",B33="-",B36="-",B39="-"),"Presenti campi non compilati",IFERROR(B24*B40,"-"))</f>
        <v>Presenti campi non compilati</v>
      </c>
    </row>
    <row r="45" spans="1:8" ht="30" customHeight="1" thickBot="1" x14ac:dyDescent="0.35">
      <c r="A45" s="34"/>
      <c r="B45" s="35"/>
    </row>
    <row r="46" spans="1:8" ht="30" customHeight="1" thickBot="1" x14ac:dyDescent="0.35">
      <c r="A46" s="110" t="s">
        <v>114</v>
      </c>
      <c r="B46" s="118"/>
    </row>
    <row r="47" spans="1:8" ht="30" customHeight="1" thickBot="1" x14ac:dyDescent="0.35">
      <c r="A47" s="116"/>
      <c r="B47" s="117"/>
    </row>
    <row r="48" spans="1:8" ht="12.75" customHeight="1" thickBot="1" x14ac:dyDescent="0.35">
      <c r="G48" s="7" t="s">
        <v>72</v>
      </c>
      <c r="H48" t="s">
        <v>71</v>
      </c>
    </row>
    <row r="49" spans="7:8" ht="7.5" customHeight="1" thickBot="1" x14ac:dyDescent="0.35">
      <c r="G49" s="7" t="s">
        <v>86</v>
      </c>
      <c r="H49">
        <v>0</v>
      </c>
    </row>
    <row r="50" spans="7:8" ht="30" customHeight="1" thickBot="1" x14ac:dyDescent="0.35">
      <c r="G50" s="7" t="s">
        <v>87</v>
      </c>
      <c r="H50">
        <v>1</v>
      </c>
    </row>
    <row r="51" spans="7:8" ht="30" customHeight="1" thickBot="1" x14ac:dyDescent="0.35">
      <c r="G51" s="7" t="s">
        <v>88</v>
      </c>
      <c r="H51">
        <v>2</v>
      </c>
    </row>
    <row r="52" spans="7:8" ht="30" customHeight="1" thickBot="1" x14ac:dyDescent="0.35">
      <c r="G52" s="7" t="s">
        <v>89</v>
      </c>
      <c r="H52">
        <v>3</v>
      </c>
    </row>
    <row r="53" spans="7:8" ht="30" customHeight="1" thickBot="1" x14ac:dyDescent="0.35">
      <c r="G53" s="7" t="s">
        <v>90</v>
      </c>
      <c r="H53">
        <v>4</v>
      </c>
    </row>
    <row r="54" spans="7:8" ht="30" customHeight="1" thickBot="1" x14ac:dyDescent="0.35">
      <c r="G54" s="7" t="s">
        <v>91</v>
      </c>
      <c r="H54">
        <v>5</v>
      </c>
    </row>
    <row r="55" spans="7:8" ht="30" customHeight="1" x14ac:dyDescent="0.3"/>
    <row r="56" spans="7:8" ht="30" customHeight="1" thickBot="1" x14ac:dyDescent="0.35">
      <c r="G56" s="7" t="s">
        <v>72</v>
      </c>
      <c r="H56" t="s">
        <v>71</v>
      </c>
    </row>
    <row r="57" spans="7:8" ht="30" customHeight="1" thickBot="1" x14ac:dyDescent="0.35">
      <c r="G57" s="7" t="s">
        <v>105</v>
      </c>
      <c r="H57">
        <v>1</v>
      </c>
    </row>
    <row r="58" spans="7:8" ht="30" customHeight="1" thickBot="1" x14ac:dyDescent="0.35">
      <c r="G58" s="7" t="s">
        <v>106</v>
      </c>
      <c r="H58">
        <v>2</v>
      </c>
    </row>
    <row r="59" spans="7:8" ht="30" customHeight="1" thickBot="1" x14ac:dyDescent="0.35">
      <c r="G59" s="7" t="s">
        <v>104</v>
      </c>
      <c r="H59">
        <v>3</v>
      </c>
    </row>
    <row r="60" spans="7:8" ht="30" customHeight="1" thickBot="1" x14ac:dyDescent="0.35">
      <c r="G60" s="7" t="s">
        <v>107</v>
      </c>
      <c r="H60">
        <v>4</v>
      </c>
    </row>
    <row r="61" spans="7:8" ht="30" customHeight="1" thickBot="1" x14ac:dyDescent="0.35">
      <c r="G61" s="7" t="s">
        <v>108</v>
      </c>
      <c r="H61">
        <v>5</v>
      </c>
    </row>
    <row r="62" spans="7:8" ht="30" customHeight="1" x14ac:dyDescent="0.3"/>
    <row r="63" spans="7:8" ht="30" customHeight="1" x14ac:dyDescent="0.3"/>
    <row r="64" spans="7:8" ht="30" customHeight="1" x14ac:dyDescent="0.3"/>
    <row r="65" ht="30" customHeight="1" x14ac:dyDescent="0.3"/>
    <row r="66" ht="30" customHeight="1" x14ac:dyDescent="0.3"/>
    <row r="67" ht="30" customHeight="1" x14ac:dyDescent="0.3"/>
    <row r="68" ht="30" customHeight="1" x14ac:dyDescent="0.3"/>
  </sheetData>
  <mergeCells count="20">
    <mergeCell ref="A27:B27"/>
    <mergeCell ref="D2:E2"/>
    <mergeCell ref="A3:B3"/>
    <mergeCell ref="A4:B4"/>
    <mergeCell ref="D4:F4"/>
    <mergeCell ref="A6:B6"/>
    <mergeCell ref="A9:B9"/>
    <mergeCell ref="A12:B12"/>
    <mergeCell ref="A15:B15"/>
    <mergeCell ref="A18:B18"/>
    <mergeCell ref="A21:B21"/>
    <mergeCell ref="A25:B25"/>
    <mergeCell ref="A46:B46"/>
    <mergeCell ref="A47:B47"/>
    <mergeCell ref="A28:B28"/>
    <mergeCell ref="A31:B31"/>
    <mergeCell ref="A34:B34"/>
    <mergeCell ref="A37:B37"/>
    <mergeCell ref="A41:B41"/>
    <mergeCell ref="A43:B43"/>
  </mergeCells>
  <dataValidations count="11">
    <dataValidation type="list" allowBlank="1" showInputMessage="1" showErrorMessage="1" promptTitle="Criterio" prompt="Selezionare una delle possibili opzioni dal menu a tendina" sqref="B10">
      <formula1>$G$13:$G$15</formula1>
    </dataValidation>
    <dataValidation type="list" allowBlank="1" showInputMessage="1" showErrorMessage="1" promptTitle="Criterio" prompt="Selezionare una delle possibili opzioni dal menu a tendina" sqref="B13">
      <formula1>$G$17:$G$20</formula1>
    </dataValidation>
    <dataValidation type="list" allowBlank="1" showInputMessage="1" showErrorMessage="1" promptTitle="Criterio" prompt="Selezionare una delle possibili opzioni dal menu a tendina" sqref="B7">
      <formula1>$G$5:$G$10</formula1>
    </dataValidation>
    <dataValidation type="list" allowBlank="1" showInputMessage="1" showErrorMessage="1" promptTitle="Criterio" prompt="Selezionare una delle possibili opzioni dal menu a tendina" sqref="B16">
      <formula1>$G$22:$G$25</formula1>
    </dataValidation>
    <dataValidation type="list" allowBlank="1" showInputMessage="1" showErrorMessage="1" promptTitle="Criterio" prompt="Selezionare una delle possibili opzioni dal menu a tendina" sqref="B19">
      <formula1>$G$27:$G$29</formula1>
    </dataValidation>
    <dataValidation type="list" allowBlank="1" showInputMessage="1" showErrorMessage="1" promptTitle="Criterio" prompt="Selezionare una delle possibili opzioni dal menu a tendina" sqref="B22">
      <formula1>$G$31:$G$36</formula1>
    </dataValidation>
    <dataValidation type="list" allowBlank="1" showInputMessage="1" showErrorMessage="1" promptTitle="Seleziona" prompt="Selezionare una delle possibili opzioni dal menu a tendina" sqref="F2">
      <formula1>$H$2:$H$3</formula1>
    </dataValidation>
    <dataValidation type="list" allowBlank="1" showInputMessage="1" showErrorMessage="1" promptTitle="Impatto" prompt="Selezionare una delle possibili opzioni dal menu a tendina" sqref="B29">
      <formula1>$G$38:$G$43</formula1>
    </dataValidation>
    <dataValidation type="list" allowBlank="1" showInputMessage="1" showErrorMessage="1" promptTitle="Impatto" prompt="Selezionare una delle possibili opzioni dal menu a tendina" sqref="B32">
      <formula1>$G$27:$G$29</formula1>
    </dataValidation>
    <dataValidation type="list" allowBlank="1" showInputMessage="1" showErrorMessage="1" promptTitle="Impatto" prompt="Selezionare una delle possibili opzioni dal menu a tendina" sqref="B35">
      <formula1>$G$48:$G$54</formula1>
    </dataValidation>
    <dataValidation type="list" allowBlank="1" showInputMessage="1" showErrorMessage="1" promptTitle="Impatto" prompt="Selezionare una delle possibili opzioni dal menu a tendina" sqref="B38">
      <formula1>$G$56:$G$61</formula1>
    </dataValidation>
  </dataValidations>
  <hyperlinks>
    <hyperlink ref="D4:F4" location="'Indice Schede'!A1" display="Torna all'indice"/>
  </hyperlinks>
  <pageMargins left="0.7" right="0.7" top="0.75" bottom="0.75" header="0.3" footer="0.3"/>
  <pageSetup paperSize="9" scale="68" orientation="portrait" r:id="rId1"/>
  <rowBreaks count="1" manualBreakCount="1">
    <brk id="26" max="1" man="1"/>
  </rowBreaks>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56</vt:i4>
      </vt:variant>
      <vt:variant>
        <vt:lpstr>Intervalli denominati</vt:lpstr>
      </vt:variant>
      <vt:variant>
        <vt:i4>51</vt:i4>
      </vt:variant>
    </vt:vector>
  </HeadingPairs>
  <TitlesOfParts>
    <vt:vector size="107" baseType="lpstr">
      <vt:lpstr>Indice Schede</vt:lpstr>
      <vt:lpstr>Prospetto Finale</vt:lpstr>
      <vt:lpstr>Misure riduzione del rischio</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'10'!Area_stampa</vt:lpstr>
      <vt:lpstr>'11'!Area_stampa</vt:lpstr>
      <vt:lpstr>'12'!Area_stampa</vt:lpstr>
      <vt:lpstr>'13'!Area_stampa</vt:lpstr>
      <vt:lpstr>'14'!Area_stampa</vt:lpstr>
      <vt:lpstr>'15'!Area_stampa</vt:lpstr>
      <vt:lpstr>'16'!Area_stampa</vt:lpstr>
      <vt:lpstr>'17'!Area_stampa</vt:lpstr>
      <vt:lpstr>'18'!Area_stampa</vt:lpstr>
      <vt:lpstr>'19'!Area_stampa</vt:lpstr>
      <vt:lpstr>'20'!Area_stampa</vt:lpstr>
      <vt:lpstr>'21'!Area_stampa</vt:lpstr>
      <vt:lpstr>'22'!Area_stampa</vt:lpstr>
      <vt:lpstr>'23'!Area_stampa</vt:lpstr>
      <vt:lpstr>'24'!Area_stampa</vt:lpstr>
      <vt:lpstr>'25'!Area_stampa</vt:lpstr>
      <vt:lpstr>'26'!Area_stampa</vt:lpstr>
      <vt:lpstr>'27'!Area_stampa</vt:lpstr>
      <vt:lpstr>'28'!Area_stampa</vt:lpstr>
      <vt:lpstr>'29'!Area_stampa</vt:lpstr>
      <vt:lpstr>'30'!Area_stampa</vt:lpstr>
      <vt:lpstr>'31'!Area_stampa</vt:lpstr>
      <vt:lpstr>'32'!Area_stampa</vt:lpstr>
      <vt:lpstr>'33'!Area_stampa</vt:lpstr>
      <vt:lpstr>'34'!Area_stampa</vt:lpstr>
      <vt:lpstr>'35'!Area_stampa</vt:lpstr>
      <vt:lpstr>'36'!Area_stampa</vt:lpstr>
      <vt:lpstr>'37'!Area_stampa</vt:lpstr>
      <vt:lpstr>'38'!Area_stampa</vt:lpstr>
      <vt:lpstr>'39'!Area_stampa</vt:lpstr>
      <vt:lpstr>'40'!Area_stampa</vt:lpstr>
      <vt:lpstr>'41'!Area_stampa</vt:lpstr>
      <vt:lpstr>'42'!Area_stampa</vt:lpstr>
      <vt:lpstr>'43'!Area_stampa</vt:lpstr>
      <vt:lpstr>'44'!Area_stampa</vt:lpstr>
      <vt:lpstr>'45'!Area_stampa</vt:lpstr>
      <vt:lpstr>'46'!Area_stampa</vt:lpstr>
      <vt:lpstr>'47'!Area_stampa</vt:lpstr>
      <vt:lpstr>'48'!Area_stampa</vt:lpstr>
      <vt:lpstr>'49'!Area_stampa</vt:lpstr>
      <vt:lpstr>'5'!Area_stampa</vt:lpstr>
      <vt:lpstr>'50'!Area_stampa</vt:lpstr>
      <vt:lpstr>'51'!Area_stampa</vt:lpstr>
      <vt:lpstr>'52'!Area_stampa</vt:lpstr>
      <vt:lpstr>'53'!Area_stampa</vt:lpstr>
      <vt:lpstr>'6'!Area_stampa</vt:lpstr>
      <vt:lpstr>'7'!Area_stampa</vt:lpstr>
      <vt:lpstr>'8'!Area_stampa</vt:lpstr>
      <vt:lpstr>'9'!Area_stampa</vt:lpstr>
      <vt:lpstr>'Misure riduzione del rischio'!Area_stampa</vt:lpstr>
      <vt:lpstr>'Prospetto Finale'!Area_stampa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Riccardo Moraldi</dc:creator>
  <cp:lastModifiedBy>segretario2017</cp:lastModifiedBy>
  <cp:lastPrinted>2020-01-28T13:37:07Z</cp:lastPrinted>
  <dcterms:created xsi:type="dcterms:W3CDTF">2017-10-19T12:38:16Z</dcterms:created>
  <dcterms:modified xsi:type="dcterms:W3CDTF">2024-03-04T18:05:46Z</dcterms:modified>
</cp:coreProperties>
</file>